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<sst xmlns="http://schemas.openxmlformats.org/spreadsheetml/2006/main" count="763" uniqueCount="309">
  <si>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</si>
  <si>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</si>
  <si>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</si>
  <si>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</si>
  <si>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</si>
  <si>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</si>
  <si>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</si>
  <si>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</si>
  <si>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</si>
  <si>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</si>
  <si>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</si>
  <si>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</si>
  <si>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</si>
  <si>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</si>
  <si>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</si>
  <si>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</si>
  <si>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</si>
  <si>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</si>
  <si>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</si>
  <si>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</si>
  <si>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</si>
  <si>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</si>
  <si>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</si>
  <si>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</si>
  <si>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</si>
  <si>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17362277457	</t>
  </si>
  <si>
    <t>Ctrip</t>
  </si>
  <si>
    <t>正常</t>
  </si>
  <si>
    <t>[伯明翰]伯明翰中央斗牛场旅店(Travelodge Birmingham Central Bull Ring)(48134090)</t>
  </si>
  <si>
    <t>双人房&lt;2人入住&gt;&lt;不退款&gt;</t>
  </si>
  <si>
    <t>USD</t>
  </si>
  <si>
    <t>Price/Cassie,Price/Cassie</t>
  </si>
  <si>
    <t>CA5326220531USD</t>
  </si>
  <si>
    <t>未提现</t>
  </si>
  <si>
    <t>携程开票</t>
  </si>
  <si>
    <t xml:space="preserve">2419376	</t>
  </si>
  <si>
    <t xml:space="preserve">	</t>
  </si>
  <si>
    <t xml:space="preserve">17655923188	</t>
  </si>
  <si>
    <t>[塞维利亚]塞维利亚国会中心酒店(Hotel M.A. Sevilla Congresos)(39040218)</t>
  </si>
  <si>
    <t>客房&lt;不退款&gt;&lt;2人入住&gt;</t>
  </si>
  <si>
    <t>VAZQUEZMARCOS/LIDIA VICTORIA,GRELACASTRO/MARIA ANGELES</t>
  </si>
  <si>
    <t xml:space="preserve">2468541	</t>
  </si>
  <si>
    <t xml:space="preserve">8305496316	</t>
  </si>
  <si>
    <t xml:space="preserve">17743707001	</t>
  </si>
  <si>
    <t>[巴厘岛]巴厘岛曼德拉海滩度假村(Mandira Beach Resort &amp; Spa Bali)(40742413)</t>
  </si>
  <si>
    <t>俱乐部泳池别墅（带私人泳池）&lt;早餐&gt;&lt;不退款&gt;&lt;2人入住&gt;</t>
  </si>
  <si>
    <t>JHUNJHUNWALA/DISHA,JHUNJHUNWALA/DISHA</t>
  </si>
  <si>
    <t xml:space="preserve">17826982601	</t>
  </si>
  <si>
    <t>[尼亚加拉瀑布]瀑布北伊克诺旅馆(Econo Lodge at The Falls North)(44703234)</t>
  </si>
  <si>
    <t>标准间1特大床&lt;2人入住&gt;&lt;不退款&gt;</t>
  </si>
  <si>
    <t>Chandler/Justin</t>
  </si>
  <si>
    <t xml:space="preserve">78817037	</t>
  </si>
  <si>
    <t xml:space="preserve">17864793589	</t>
  </si>
  <si>
    <t>[圣茹昂－德盖雷]普瑞米尔圣马洛圣胡安杰雷经典酒店(Premiere Classe Saint Malo St Jouan des Guerets)(39683853)</t>
  </si>
  <si>
    <t>标准间1双人床&lt;不退款&gt;&lt;2人入住&gt;</t>
  </si>
  <si>
    <t>FAVIER/Nadine</t>
  </si>
  <si>
    <t xml:space="preserve">33756UC000875	</t>
  </si>
  <si>
    <t xml:space="preserve">17878166216	</t>
  </si>
  <si>
    <t>[釜山]釜山海云台温德姆华美达安可酒店(Ramada Encore by Wyndham Busan Haeundae)(39043548)</t>
  </si>
  <si>
    <t>高级双人床房&lt;不退款&gt;&lt;2人入住&gt;</t>
  </si>
  <si>
    <t>Choi/Seong Hwan</t>
  </si>
  <si>
    <t xml:space="preserve">2532996	</t>
  </si>
  <si>
    <t xml:space="preserve">22337747	</t>
  </si>
  <si>
    <t xml:space="preserve">17903832639	</t>
  </si>
  <si>
    <t>[罗马]锡拉库萨瑞伊里酒店(Raeli Hotel Siracusa)(37241074)</t>
  </si>
  <si>
    <t>经济房&lt;不退款&gt;&lt;2人入住&gt;</t>
  </si>
  <si>
    <t>XIE/ZUNBO,ZHU/BOHAN</t>
  </si>
  <si>
    <t xml:space="preserve">2542515	</t>
  </si>
  <si>
    <t xml:space="preserve">17921132091	</t>
  </si>
  <si>
    <t>[弗朗斯地区鲁瓦西]巴黎戴高乐机场-维勒班特金色郁金香酒店(Golden Tulip Paris CDG Airport – Villepinte)(37424790)</t>
  </si>
  <si>
    <t>双人床房&lt;不退款&gt;&lt;2人入住&gt;</t>
  </si>
  <si>
    <t>dubois/alexis</t>
  </si>
  <si>
    <t xml:space="preserve">2547459	</t>
  </si>
  <si>
    <t xml:space="preserve">17921203370	</t>
  </si>
  <si>
    <t>Liu/Lisa</t>
  </si>
  <si>
    <t xml:space="preserve">17924794870	</t>
  </si>
  <si>
    <t>Servant/Geoffrey,Bernad/Camille</t>
  </si>
  <si>
    <t xml:space="preserve">2547983	</t>
  </si>
  <si>
    <t xml:space="preserve">17945152346	</t>
  </si>
  <si>
    <t>[鹿特丹]鹿特丹中央因特尔酒店(Inntel Hotels Rotterdam Centre)(37240492)</t>
  </si>
  <si>
    <t>城景双床房&lt;不退款&gt;&lt;2人入住&gt;</t>
  </si>
  <si>
    <t>Richardson/Renske Jans Catrine</t>
  </si>
  <si>
    <t xml:space="preserve">2553649	</t>
  </si>
  <si>
    <t xml:space="preserve">76845101	</t>
  </si>
  <si>
    <t xml:space="preserve">17957316450	</t>
  </si>
  <si>
    <t>[因斯布鲁克]议会因斯布鲁克奥地利流行度假酒店(Austria Trend Hotel Congress Innsbruck)(37212579)</t>
  </si>
  <si>
    <t>经典双床房&lt;2人入住&gt;&lt;不退款&gt;&lt;早餐&gt;</t>
  </si>
  <si>
    <t>Kobek/Cornelia,Jaeger/Renate</t>
  </si>
  <si>
    <t xml:space="preserve">2556438	</t>
  </si>
  <si>
    <t xml:space="preserve">19525673	</t>
  </si>
  <si>
    <t xml:space="preserve">17960851365	</t>
  </si>
  <si>
    <t>[波尔多]波尔多中心品质酒店(Quality Hotel Bordeaux Centre)(39041542)</t>
  </si>
  <si>
    <t>客房(大床)&lt;2人入住&gt;&lt;不退款&gt;</t>
  </si>
  <si>
    <t>Yau/LihJou</t>
  </si>
  <si>
    <t>取消</t>
  </si>
  <si>
    <t xml:space="preserve">17961659767	</t>
  </si>
  <si>
    <t>[首尔]精选典藏酒店(Handpicked Hotel &amp; Collections)(44796724)</t>
  </si>
  <si>
    <t>公寓豪华双床房&lt;不退款&gt;&lt;2人入住&gt;</t>
  </si>
  <si>
    <t>lee/jeongmin,lee/jeongmin</t>
  </si>
  <si>
    <t xml:space="preserve">Acknowledged	</t>
  </si>
  <si>
    <t xml:space="preserve">17977698324	</t>
  </si>
  <si>
    <t>[卡斯泰内多洛]布瑞霞蓝色酒店(Blu Hotel Brixia)(39041396)</t>
  </si>
  <si>
    <t>TERES FLORES/JAVIER</t>
  </si>
  <si>
    <t xml:space="preserve">01167915	</t>
  </si>
  <si>
    <t xml:space="preserve">17993251705	</t>
  </si>
  <si>
    <t>[埃奇韦尔]伦敦北华美达酒店(Ramada London North)(39034382)</t>
  </si>
  <si>
    <t>标准双人房&lt;不退款&gt;&lt;2人入住&gt;</t>
  </si>
  <si>
    <t>Mohammed/Salma.</t>
  </si>
  <si>
    <t xml:space="preserve">17997257328	</t>
  </si>
  <si>
    <t>Kayode/Omotayo</t>
  </si>
  <si>
    <t xml:space="preserve">2564341	</t>
  </si>
  <si>
    <t xml:space="preserve">18000975916	</t>
  </si>
  <si>
    <t>[圣米格尔德阿沃纳]文奇特内里费高尔夫酒店(Vincci Tenerife Golf Santa Cruz de Tenerife)(37207906)</t>
  </si>
  <si>
    <t>标准房&lt;不退款&gt;&lt;2人入住&gt;</t>
  </si>
  <si>
    <t>James/Keith</t>
  </si>
  <si>
    <t xml:space="preserve">2564751	</t>
  </si>
  <si>
    <t xml:space="preserve">18001173042	</t>
  </si>
  <si>
    <t>[迪拜]迪拜希尔顿逸林酒店 - 商务湾(DoubleTree by Hilton Dubai - Business Bay)(37257363)</t>
  </si>
  <si>
    <t>哈利法塔景豪华特大床房&lt;早餐&gt;&lt;不退款&gt;&lt;2人入住&gt;</t>
  </si>
  <si>
    <t>XU/HUI</t>
  </si>
  <si>
    <t xml:space="preserve">18001249130	</t>
  </si>
  <si>
    <t>[迪拜]迪拜克里克喜来登酒店(Sheraton Dubai Creek Hotel &amp; Towers)(37220760)</t>
  </si>
  <si>
    <t>豪华城景房&lt;2人入住&gt;&lt;IBU黄金会员专享&gt;&lt;不退款&gt;</t>
  </si>
  <si>
    <t>Pattillath/Arfath</t>
  </si>
  <si>
    <t xml:space="preserve">2564814	</t>
  </si>
  <si>
    <t xml:space="preserve">18001468135	</t>
  </si>
  <si>
    <t>[布拉德福德]布拉德福德康铂酒店(HOTEL CAMPANILE BRADFORD)(39048811)</t>
  </si>
  <si>
    <t>标准大床房&lt;不退款&gt;&lt;2人入住&gt;</t>
  </si>
  <si>
    <t>Khan/Tamseel</t>
  </si>
  <si>
    <t xml:space="preserve">2564926	</t>
  </si>
  <si>
    <t xml:space="preserve">34377UC003546	</t>
  </si>
  <si>
    <t xml:space="preserve">18004524750	</t>
  </si>
  <si>
    <t>[迈阿密]迈阿密市中心港口假日酒店(Holiday Inn Hotel Port of Miami-Downtown, an Ihg Hotel)(37223488)</t>
  </si>
  <si>
    <t>大号床房&lt;不退款&gt;&lt;2人入住&gt;</t>
  </si>
  <si>
    <t>Robinson/Kyle</t>
  </si>
  <si>
    <t xml:space="preserve">17185457265	</t>
  </si>
  <si>
    <t>补单</t>
  </si>
  <si>
    <t>[波士顿]波士顿后湾希尔顿酒店(Hilton Boston Back Bay)(5931900)</t>
  </si>
  <si>
    <t>特大床房&lt;不退款&gt;&lt;2人入住&gt;</t>
  </si>
  <si>
    <t>Garcia/Rebecca</t>
  </si>
  <si>
    <t xml:space="preserve">2394327	</t>
  </si>
  <si>
    <t xml:space="preserve">3223959213	</t>
  </si>
  <si>
    <t>，</t>
  </si>
  <si>
    <t xml:space="preserve"> 本期收回3.27元</t>
  </si>
  <si>
    <t>A220531152444481</t>
  </si>
  <si>
    <t>USD / HKD 当前参考汇率: 7.84888</t>
  </si>
  <si>
    <t>总计：2823.27 USD/
22159.51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</si>
  <si>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</si>
  <si>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</si>
  <si>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</si>
  <si>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</si>
  <si>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</si>
  <si>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</si>
  <si>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</si>
  <si>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</si>
  <si>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</si>
  <si>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</si>
  <si>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</si>
  <si>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</si>
  <si>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</si>
  <si>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</si>
  <si>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</si>
  <si>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</si>
  <si>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</si>
  <si>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</si>
  <si>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2022-02-15</t>
  </si>
  <si>
    <t>2419376</t>
  </si>
  <si>
    <t>Travelodge Birmingham Central Bull Ring</t>
  </si>
  <si>
    <t>Price Cassie,Price Cassie</t>
  </si>
  <si>
    <t>2022-05-26</t>
  </si>
  <si>
    <t>2022-05-28</t>
  </si>
  <si>
    <t>退房日周结</t>
  </si>
  <si>
    <t>968.48</t>
  </si>
  <si>
    <t>152.00</t>
  </si>
  <si>
    <t>0</t>
  </si>
  <si>
    <t>0.00</t>
  </si>
  <si>
    <t>携程盛景国际直连</t>
  </si>
  <si>
    <t>01.010677</t>
  </si>
  <si>
    <t>2022-02-15 03:10:49</t>
  </si>
  <si>
    <t>否</t>
  </si>
  <si>
    <t>汇智国际旅游发展有限公司</t>
  </si>
  <si>
    <t>直连</t>
  </si>
  <si>
    <t>2022-03-15</t>
  </si>
  <si>
    <t>2468541</t>
  </si>
  <si>
    <t>塞维利亚国会中心酒店</t>
  </si>
  <si>
    <t>VAZQUEZMARCOS LIDIA VICTORIA,GRELACASTRO MARIA ANGELES</t>
  </si>
  <si>
    <t>2022-05-24</t>
  </si>
  <si>
    <t>2424.02</t>
  </si>
  <si>
    <t>380.00</t>
  </si>
  <si>
    <t>2022-03-15 20:15:23</t>
  </si>
  <si>
    <t>2022-03-31</t>
  </si>
  <si>
    <t>2492170</t>
  </si>
  <si>
    <t>巴厘岛曼德拉海滩度假村</t>
  </si>
  <si>
    <t>JHUNJHUNWALA DISHA,JHUNJHUNWALA DISHA</t>
  </si>
  <si>
    <t>2022-05-27</t>
  </si>
  <si>
    <t>2086.54</t>
  </si>
  <si>
    <t>328.00</t>
  </si>
  <si>
    <t>2022-03-31 20:59:11</t>
  </si>
  <si>
    <t>2022-04-21</t>
  </si>
  <si>
    <t>2519216</t>
  </si>
  <si>
    <t>瀑布北伊克诺旅店</t>
  </si>
  <si>
    <t>Chandler Justin</t>
  </si>
  <si>
    <t>1159.85</t>
  </si>
  <si>
    <t>181.00</t>
  </si>
  <si>
    <t>2022-04-21 01:09:33</t>
  </si>
  <si>
    <t>2022-04-29</t>
  </si>
  <si>
    <t>2529516</t>
  </si>
  <si>
    <t>普瑞米尔圣马洛圣胡安杰雷经典酒店</t>
  </si>
  <si>
    <t>FAVIER Nadine</t>
  </si>
  <si>
    <t>431.51</t>
  </si>
  <si>
    <t>65.00</t>
  </si>
  <si>
    <t>2022-04-29 18:06:10</t>
  </si>
  <si>
    <t>2022-05-02</t>
  </si>
  <si>
    <t>2532996</t>
  </si>
  <si>
    <t>釜山海云台温德姆华美达安可酒店</t>
  </si>
  <si>
    <t>Choi Seong Hwan</t>
  </si>
  <si>
    <t>754.85</t>
  </si>
  <si>
    <t>114.00</t>
  </si>
  <si>
    <t>2022-05-02 00:50:16</t>
  </si>
  <si>
    <t>2022-05-08</t>
  </si>
  <si>
    <t>2542515</t>
  </si>
  <si>
    <t>锡拉库扎酒店</t>
  </si>
  <si>
    <t>XIE ZUNBO,ZHU BOHAN</t>
  </si>
  <si>
    <t>1229.25</t>
  </si>
  <si>
    <t>184.00</t>
  </si>
  <si>
    <t>2022-05-08 12:50:12</t>
  </si>
  <si>
    <t>2022-05-12</t>
  </si>
  <si>
    <t>2547459</t>
  </si>
  <si>
    <t>巴黎戴高乐机场-维勒班特金色郁金香酒店</t>
  </si>
  <si>
    <t>dubois alexis</t>
  </si>
  <si>
    <t>532.25</t>
  </si>
  <si>
    <t>79.00</t>
  </si>
  <si>
    <t>2022-05-12 02:33:56</t>
  </si>
  <si>
    <t>2547558</t>
  </si>
  <si>
    <t>Liu Lisa</t>
  </si>
  <si>
    <t>2022-05-12 07:04:27</t>
  </si>
  <si>
    <t>2547983</t>
  </si>
  <si>
    <t>Servant Geoffrey,Bernad Camille</t>
  </si>
  <si>
    <t>2022-05-12 16:09:04</t>
  </si>
  <si>
    <t>2022-05-17</t>
  </si>
  <si>
    <t>2553649</t>
  </si>
  <si>
    <t>因特尔</t>
  </si>
  <si>
    <t>Richardson Renske Jans Catrine</t>
  </si>
  <si>
    <t>1890.93</t>
  </si>
  <si>
    <t>278.00</t>
  </si>
  <si>
    <t>2022-05-17 03:34:16</t>
  </si>
  <si>
    <t>2022-05-19</t>
  </si>
  <si>
    <t>2556438</t>
  </si>
  <si>
    <t>议会因斯布鲁克奥地利流行度假酒店</t>
  </si>
  <si>
    <t>Kobek Cornelia,Jaeger Renate</t>
  </si>
  <si>
    <t>825.56</t>
  </si>
  <si>
    <t>122.00</t>
  </si>
  <si>
    <t>2022-05-19 16:09:23</t>
  </si>
  <si>
    <t>2022-05-20</t>
  </si>
  <si>
    <t>2557283</t>
  </si>
  <si>
    <t>精选典藏酒店</t>
  </si>
  <si>
    <t>lee jeongmin,lee jeongmin</t>
  </si>
  <si>
    <t>565.30</t>
  </si>
  <si>
    <t>84.00</t>
  </si>
  <si>
    <t>2022-05-20 12:04:58</t>
  </si>
  <si>
    <t>2022-05-23</t>
  </si>
  <si>
    <t>2560901</t>
  </si>
  <si>
    <t>布瑞霞蓝色酒店</t>
  </si>
  <si>
    <t>TERES FLORES JAVIER</t>
  </si>
  <si>
    <t>462.83</t>
  </si>
  <si>
    <t>69.00</t>
  </si>
  <si>
    <t>2022-05-23 04:45:40</t>
  </si>
  <si>
    <t>2022-05-25</t>
  </si>
  <si>
    <t>2563741</t>
  </si>
  <si>
    <t>伦敦北华美达酒店</t>
  </si>
  <si>
    <t>Mohammed Salma.</t>
  </si>
  <si>
    <t>386.60</t>
  </si>
  <si>
    <t>58.00</t>
  </si>
  <si>
    <t>2022-05-25 18:29:25</t>
  </si>
  <si>
    <t>2564341</t>
  </si>
  <si>
    <t>Kayode Omotayo</t>
  </si>
  <si>
    <t>402.46</t>
  </si>
  <si>
    <t>60.00</t>
  </si>
  <si>
    <t>2022-05-26 13:41:07</t>
  </si>
  <si>
    <t>2564751</t>
  </si>
  <si>
    <t>文奇特内里费高尔夫酒店</t>
  </si>
  <si>
    <t>James Keith</t>
  </si>
  <si>
    <t>496.37</t>
  </si>
  <si>
    <t>74.00</t>
  </si>
  <si>
    <t>2022-05-26 21:59:07</t>
  </si>
  <si>
    <t>2564795</t>
  </si>
  <si>
    <t>迪拜希尔顿逸林酒店 - 商务湾</t>
  </si>
  <si>
    <t>XU HUI</t>
  </si>
  <si>
    <t>925.66</t>
  </si>
  <si>
    <t>138.00</t>
  </si>
  <si>
    <t>2022-05-26 22:52:36</t>
  </si>
  <si>
    <t>2564814</t>
  </si>
  <si>
    <t>迪拜河喜来登大酒店</t>
  </si>
  <si>
    <t>Pattillath Arfath</t>
  </si>
  <si>
    <t>469.54</t>
  </si>
  <si>
    <t>70.00</t>
  </si>
  <si>
    <t>2022-05-26 23:23:54</t>
  </si>
  <si>
    <t>2564926</t>
  </si>
  <si>
    <t>CAMPANILE BRADFORD</t>
  </si>
  <si>
    <t>Khan Tamseel</t>
  </si>
  <si>
    <t>351.20</t>
  </si>
  <si>
    <t>52.00</t>
  </si>
  <si>
    <t>2022-05-27 03:13:55</t>
  </si>
  <si>
    <t>2565253</t>
  </si>
  <si>
    <t>迈阿密市中心港口假日酒店</t>
  </si>
  <si>
    <t>Robinson Kyle</t>
  </si>
  <si>
    <t>1175.16</t>
  </si>
  <si>
    <t>174.00</t>
  </si>
  <si>
    <t>2022-05-27 12:52:39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</si>
</sst>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1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30</xdr:col>
      <xdr:colOff>438150</xdr:colOff>
      <xdr:row>44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1175" y="171450"/>
          <a:ext cx="12096750" cy="724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44707</v>
      </c>
      <c r="G2" s="6">
        <v>44709</v>
      </c>
      <c r="H2" s="4">
        <v>1</v>
      </c>
      <c r="I2" s="4">
        <v>2</v>
      </c>
      <c r="J2" s="4">
        <v>2</v>
      </c>
      <c r="K2" s="4" t="s">
        <v>30</v>
      </c>
      <c r="L2" s="4">
        <v>152</v>
      </c>
      <c r="M2" s="4">
        <v>152</v>
      </c>
      <c r="N2" s="4" t="s">
        <v>31</v>
      </c>
      <c r="O2" s="4" t="s">
        <v>32</v>
      </c>
      <c r="P2" s="4" t="s">
        <v>33</v>
      </c>
      <c r="Q2" s="4">
        <v>0</v>
      </c>
      <c r="R2" s="7">
        <v>44607</v>
      </c>
      <c r="S2" s="6">
        <v>44712</v>
      </c>
      <c r="T2" s="4" t="s">
        <v>34</v>
      </c>
      <c r="U2" s="4">
        <v>152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44705</v>
      </c>
      <c r="G3" s="6">
        <v>44709</v>
      </c>
      <c r="H3" s="4">
        <v>1</v>
      </c>
      <c r="I3" s="4">
        <v>4</v>
      </c>
      <c r="J3" s="4">
        <v>4</v>
      </c>
      <c r="K3" s="4" t="s">
        <v>30</v>
      </c>
      <c r="L3" s="4">
        <v>380</v>
      </c>
      <c r="M3" s="4">
        <v>380</v>
      </c>
      <c r="N3" s="4" t="s">
        <v>40</v>
      </c>
      <c r="O3" s="4" t="s">
        <v>32</v>
      </c>
      <c r="P3" s="4" t="s">
        <v>33</v>
      </c>
      <c r="Q3" s="4">
        <v>0</v>
      </c>
      <c r="R3" s="7">
        <v>44635</v>
      </c>
      <c r="S3" s="6">
        <v>44712</v>
      </c>
      <c r="T3" s="4" t="s">
        <v>34</v>
      </c>
      <c r="U3" s="4">
        <v>380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44708</v>
      </c>
      <c r="G4" s="6">
        <v>44709</v>
      </c>
      <c r="H4" s="4">
        <v>1</v>
      </c>
      <c r="I4" s="4">
        <v>1</v>
      </c>
      <c r="J4" s="4">
        <v>1</v>
      </c>
      <c r="K4" s="4" t="s">
        <v>30</v>
      </c>
      <c r="L4" s="4">
        <v>328</v>
      </c>
      <c r="M4" s="4">
        <v>328</v>
      </c>
      <c r="N4" s="4" t="s">
        <v>46</v>
      </c>
      <c r="O4" s="4" t="s">
        <v>32</v>
      </c>
      <c r="P4" s="4" t="s">
        <v>33</v>
      </c>
      <c r="Q4" s="4">
        <v>0</v>
      </c>
      <c r="R4" s="7">
        <v>44651</v>
      </c>
      <c r="S4" s="6">
        <v>44712</v>
      </c>
      <c r="T4" s="4" t="s">
        <v>34</v>
      </c>
      <c r="U4" s="4">
        <v>328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44708</v>
      </c>
      <c r="G5" s="6">
        <v>44709</v>
      </c>
      <c r="H5" s="4">
        <v>1</v>
      </c>
      <c r="I5" s="4">
        <v>1</v>
      </c>
      <c r="J5" s="4">
        <v>1</v>
      </c>
      <c r="K5" s="4" t="s">
        <v>30</v>
      </c>
      <c r="L5" s="4">
        <v>181</v>
      </c>
      <c r="M5" s="4">
        <v>181</v>
      </c>
      <c r="N5" s="4" t="s">
        <v>50</v>
      </c>
      <c r="O5" s="4" t="s">
        <v>32</v>
      </c>
      <c r="P5" s="4" t="s">
        <v>33</v>
      </c>
      <c r="Q5" s="4">
        <v>0</v>
      </c>
      <c r="R5" s="7">
        <v>44672</v>
      </c>
      <c r="S5" s="6">
        <v>44712</v>
      </c>
      <c r="T5" s="4" t="s">
        <v>34</v>
      </c>
      <c r="U5" s="4">
        <v>181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44708</v>
      </c>
      <c r="G6" s="6">
        <v>44709</v>
      </c>
      <c r="H6" s="4">
        <v>1</v>
      </c>
      <c r="I6" s="4">
        <v>1</v>
      </c>
      <c r="J6" s="4">
        <v>1</v>
      </c>
      <c r="K6" s="4" t="s">
        <v>30</v>
      </c>
      <c r="L6" s="4">
        <v>65</v>
      </c>
      <c r="M6" s="4">
        <v>65</v>
      </c>
      <c r="N6" s="4" t="s">
        <v>55</v>
      </c>
      <c r="O6" s="4" t="s">
        <v>32</v>
      </c>
      <c r="P6" s="4" t="s">
        <v>33</v>
      </c>
      <c r="Q6" s="4">
        <v>0</v>
      </c>
      <c r="R6" s="7">
        <v>44680</v>
      </c>
      <c r="S6" s="6">
        <v>44712</v>
      </c>
      <c r="T6" s="4" t="s">
        <v>34</v>
      </c>
      <c r="U6" s="4">
        <v>65</v>
      </c>
      <c r="V6" s="4">
        <v>0</v>
      </c>
      <c r="W6" s="4">
        <v>0</v>
      </c>
      <c r="X6" s="4" t="s">
        <v>36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44707</v>
      </c>
      <c r="G7" s="6">
        <v>44709</v>
      </c>
      <c r="H7" s="4">
        <v>1</v>
      </c>
      <c r="I7" s="4">
        <v>2</v>
      </c>
      <c r="J7" s="4">
        <v>2</v>
      </c>
      <c r="K7" s="4" t="s">
        <v>30</v>
      </c>
      <c r="L7" s="4">
        <v>114</v>
      </c>
      <c r="M7" s="4">
        <v>114</v>
      </c>
      <c r="N7" s="4" t="s">
        <v>60</v>
      </c>
      <c r="O7" s="4" t="s">
        <v>32</v>
      </c>
      <c r="P7" s="4" t="s">
        <v>33</v>
      </c>
      <c r="Q7" s="4">
        <v>0</v>
      </c>
      <c r="R7" s="7">
        <v>44683</v>
      </c>
      <c r="S7" s="6">
        <v>44712</v>
      </c>
      <c r="T7" s="4" t="s">
        <v>34</v>
      </c>
      <c r="U7" s="4">
        <v>114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44707</v>
      </c>
      <c r="G8" s="6">
        <v>44709</v>
      </c>
      <c r="H8" s="4">
        <v>1</v>
      </c>
      <c r="I8" s="4">
        <v>2</v>
      </c>
      <c r="J8" s="4">
        <v>2</v>
      </c>
      <c r="K8" s="4" t="s">
        <v>30</v>
      </c>
      <c r="L8" s="4">
        <v>184</v>
      </c>
      <c r="M8" s="4">
        <v>184</v>
      </c>
      <c r="N8" s="4" t="s">
        <v>66</v>
      </c>
      <c r="O8" s="4" t="s">
        <v>32</v>
      </c>
      <c r="P8" s="4" t="s">
        <v>33</v>
      </c>
      <c r="Q8" s="4">
        <v>0</v>
      </c>
      <c r="R8" s="7">
        <v>44689</v>
      </c>
      <c r="S8" s="6">
        <v>44712</v>
      </c>
      <c r="T8" s="4" t="s">
        <v>34</v>
      </c>
      <c r="U8" s="4">
        <v>184</v>
      </c>
      <c r="V8" s="4">
        <v>0</v>
      </c>
      <c r="W8" s="4">
        <v>0</v>
      </c>
      <c r="X8" s="4" t="s">
        <v>67</v>
      </c>
      <c r="Y8" s="4" t="s">
        <v>36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44708</v>
      </c>
      <c r="G9" s="6">
        <v>44709</v>
      </c>
      <c r="H9" s="4">
        <v>1</v>
      </c>
      <c r="I9" s="4">
        <v>1</v>
      </c>
      <c r="J9" s="4">
        <v>1</v>
      </c>
      <c r="K9" s="4" t="s">
        <v>30</v>
      </c>
      <c r="L9" s="4">
        <v>79</v>
      </c>
      <c r="M9" s="4">
        <v>79</v>
      </c>
      <c r="N9" s="4" t="s">
        <v>71</v>
      </c>
      <c r="O9" s="4" t="s">
        <v>32</v>
      </c>
      <c r="P9" s="4" t="s">
        <v>33</v>
      </c>
      <c r="Q9" s="4">
        <v>0</v>
      </c>
      <c r="R9" s="7">
        <v>44693</v>
      </c>
      <c r="S9" s="6">
        <v>44712</v>
      </c>
      <c r="T9" s="4" t="s">
        <v>34</v>
      </c>
      <c r="U9" s="4">
        <v>79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44708</v>
      </c>
      <c r="G10" s="6">
        <v>44709</v>
      </c>
      <c r="H10" s="4">
        <v>1</v>
      </c>
      <c r="I10" s="4">
        <v>1</v>
      </c>
      <c r="J10" s="4">
        <v>1</v>
      </c>
      <c r="K10" s="4" t="s">
        <v>30</v>
      </c>
      <c r="L10" s="4">
        <v>79</v>
      </c>
      <c r="M10" s="4">
        <v>79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44693</v>
      </c>
      <c r="S10" s="6">
        <v>44712</v>
      </c>
      <c r="T10" s="4" t="s">
        <v>34</v>
      </c>
      <c r="U10" s="4">
        <v>79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44708</v>
      </c>
      <c r="G11" s="6">
        <v>44709</v>
      </c>
      <c r="H11" s="4">
        <v>1</v>
      </c>
      <c r="I11" s="4">
        <v>1</v>
      </c>
      <c r="J11" s="4">
        <v>1</v>
      </c>
      <c r="K11" s="4" t="s">
        <v>30</v>
      </c>
      <c r="L11" s="4">
        <v>79</v>
      </c>
      <c r="M11" s="4">
        <v>79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44693</v>
      </c>
      <c r="S11" s="6">
        <v>44712</v>
      </c>
      <c r="T11" s="4" t="s">
        <v>34</v>
      </c>
      <c r="U11" s="4">
        <v>79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44707</v>
      </c>
      <c r="G12" s="6">
        <v>44709</v>
      </c>
      <c r="H12" s="4">
        <v>1</v>
      </c>
      <c r="I12" s="4">
        <v>2</v>
      </c>
      <c r="J12" s="4">
        <v>2</v>
      </c>
      <c r="K12" s="4" t="s">
        <v>30</v>
      </c>
      <c r="L12" s="4">
        <v>278</v>
      </c>
      <c r="M12" s="4">
        <v>278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44698</v>
      </c>
      <c r="S12" s="6">
        <v>44712</v>
      </c>
      <c r="T12" s="4" t="s">
        <v>34</v>
      </c>
      <c r="U12" s="4">
        <v>278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44708</v>
      </c>
      <c r="G13" s="6">
        <v>44709</v>
      </c>
      <c r="H13" s="4">
        <v>1</v>
      </c>
      <c r="I13" s="4">
        <v>1</v>
      </c>
      <c r="J13" s="4">
        <v>1</v>
      </c>
      <c r="K13" s="4" t="s">
        <v>30</v>
      </c>
      <c r="L13" s="4">
        <v>122</v>
      </c>
      <c r="M13" s="4">
        <v>122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44700</v>
      </c>
      <c r="S13" s="6">
        <v>44712</v>
      </c>
      <c r="T13" s="4" t="s">
        <v>34</v>
      </c>
      <c r="U13" s="4">
        <v>122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44708</v>
      </c>
      <c r="G14" s="6">
        <v>44709</v>
      </c>
      <c r="H14" s="4">
        <v>1</v>
      </c>
      <c r="I14" s="4">
        <v>1</v>
      </c>
      <c r="J14" s="4">
        <v>1</v>
      </c>
      <c r="K14" s="4" t="s">
        <v>30</v>
      </c>
      <c r="L14" s="4">
        <v>213</v>
      </c>
      <c r="M14" s="4">
        <v>213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44700</v>
      </c>
      <c r="S14" s="6">
        <v>44712</v>
      </c>
      <c r="T14" s="4" t="s">
        <v>34</v>
      </c>
      <c r="U14" s="4">
        <v>213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94</v>
      </c>
      <c r="D15" s="4" t="s">
        <v>91</v>
      </c>
      <c r="E15" s="4" t="s">
        <v>92</v>
      </c>
      <c r="F15" s="6">
        <v>44708</v>
      </c>
      <c r="G15" s="6">
        <v>44709</v>
      </c>
      <c r="H15" s="4">
        <v>1</v>
      </c>
      <c r="I15" s="4">
        <v>1</v>
      </c>
      <c r="J15" s="4">
        <v>1</v>
      </c>
      <c r="K15" s="4" t="s">
        <v>30</v>
      </c>
      <c r="L15" s="4">
        <v>-213</v>
      </c>
      <c r="M15" s="4">
        <v>-213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44700</v>
      </c>
      <c r="S15" s="6">
        <v>44712</v>
      </c>
      <c r="T15" s="4" t="s">
        <v>34</v>
      </c>
      <c r="U15" s="4">
        <v>-213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44708</v>
      </c>
      <c r="G16" s="6">
        <v>44709</v>
      </c>
      <c r="H16" s="4">
        <v>1</v>
      </c>
      <c r="I16" s="4">
        <v>1</v>
      </c>
      <c r="J16" s="4">
        <v>1</v>
      </c>
      <c r="K16" s="4" t="s">
        <v>30</v>
      </c>
      <c r="L16" s="4">
        <v>84</v>
      </c>
      <c r="M16" s="4">
        <v>84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44701</v>
      </c>
      <c r="S16" s="6">
        <v>44712</v>
      </c>
      <c r="T16" s="4" t="s">
        <v>34</v>
      </c>
      <c r="U16" s="4">
        <v>84</v>
      </c>
      <c r="V16" s="4">
        <v>0</v>
      </c>
      <c r="W16" s="4">
        <v>0</v>
      </c>
      <c r="X16" s="4" t="s">
        <v>36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70</v>
      </c>
      <c r="F17" s="6">
        <v>44708</v>
      </c>
      <c r="G17" s="6">
        <v>44709</v>
      </c>
      <c r="H17" s="4">
        <v>1</v>
      </c>
      <c r="I17" s="4">
        <v>1</v>
      </c>
      <c r="J17" s="4">
        <v>1</v>
      </c>
      <c r="K17" s="4" t="s">
        <v>30</v>
      </c>
      <c r="L17" s="4">
        <v>69</v>
      </c>
      <c r="M17" s="4">
        <v>69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44704</v>
      </c>
      <c r="S17" s="6">
        <v>44712</v>
      </c>
      <c r="T17" s="4" t="s">
        <v>34</v>
      </c>
      <c r="U17" s="4">
        <v>69</v>
      </c>
      <c r="V17" s="4">
        <v>0</v>
      </c>
      <c r="W17" s="4">
        <v>0</v>
      </c>
      <c r="X17" s="4" t="s">
        <v>36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44708</v>
      </c>
      <c r="G18" s="6">
        <v>44709</v>
      </c>
      <c r="H18" s="4">
        <v>1</v>
      </c>
      <c r="I18" s="4">
        <v>1</v>
      </c>
      <c r="J18" s="4">
        <v>1</v>
      </c>
      <c r="K18" s="4" t="s">
        <v>30</v>
      </c>
      <c r="L18" s="4">
        <v>58</v>
      </c>
      <c r="M18" s="4">
        <v>58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44706</v>
      </c>
      <c r="S18" s="6">
        <v>44712</v>
      </c>
      <c r="T18" s="4" t="s">
        <v>34</v>
      </c>
      <c r="U18" s="4">
        <v>58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44708</v>
      </c>
      <c r="G19" s="6">
        <v>44709</v>
      </c>
      <c r="H19" s="4">
        <v>1</v>
      </c>
      <c r="I19" s="4">
        <v>1</v>
      </c>
      <c r="J19" s="4">
        <v>1</v>
      </c>
      <c r="K19" s="4" t="s">
        <v>30</v>
      </c>
      <c r="L19" s="4">
        <v>60</v>
      </c>
      <c r="M19" s="4">
        <v>60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44707</v>
      </c>
      <c r="S19" s="6">
        <v>44712</v>
      </c>
      <c r="T19" s="4" t="s">
        <v>34</v>
      </c>
      <c r="U19" s="4">
        <v>60</v>
      </c>
      <c r="V19" s="4">
        <v>0</v>
      </c>
      <c r="W19" s="4">
        <v>0</v>
      </c>
      <c r="X19" s="4" t="s">
        <v>110</v>
      </c>
      <c r="Y19" s="4" t="s">
        <v>36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44708</v>
      </c>
      <c r="G20" s="6">
        <v>44709</v>
      </c>
      <c r="H20" s="4">
        <v>1</v>
      </c>
      <c r="I20" s="4">
        <v>1</v>
      </c>
      <c r="J20" s="4">
        <v>1</v>
      </c>
      <c r="K20" s="4" t="s">
        <v>30</v>
      </c>
      <c r="L20" s="4">
        <v>74</v>
      </c>
      <c r="M20" s="4">
        <v>74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44707</v>
      </c>
      <c r="S20" s="6">
        <v>44712</v>
      </c>
      <c r="T20" s="4" t="s">
        <v>34</v>
      </c>
      <c r="U20" s="4">
        <v>74</v>
      </c>
      <c r="V20" s="4">
        <v>0</v>
      </c>
      <c r="W20" s="4">
        <v>0</v>
      </c>
      <c r="X20" s="4" t="s">
        <v>115</v>
      </c>
      <c r="Y20" s="4" t="s">
        <v>36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44708</v>
      </c>
      <c r="G21" s="6">
        <v>44709</v>
      </c>
      <c r="H21" s="4">
        <v>1</v>
      </c>
      <c r="I21" s="4">
        <v>1</v>
      </c>
      <c r="J21" s="4">
        <v>1</v>
      </c>
      <c r="K21" s="4" t="s">
        <v>30</v>
      </c>
      <c r="L21" s="4">
        <v>138</v>
      </c>
      <c r="M21" s="4">
        <v>138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44707</v>
      </c>
      <c r="S21" s="6">
        <v>44712</v>
      </c>
      <c r="T21" s="4" t="s">
        <v>34</v>
      </c>
      <c r="U21" s="4">
        <v>138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44708</v>
      </c>
      <c r="G22" s="6">
        <v>44709</v>
      </c>
      <c r="H22" s="4">
        <v>1</v>
      </c>
      <c r="I22" s="4">
        <v>1</v>
      </c>
      <c r="J22" s="4">
        <v>1</v>
      </c>
      <c r="K22" s="4" t="s">
        <v>30</v>
      </c>
      <c r="L22" s="4">
        <v>70</v>
      </c>
      <c r="M22" s="4">
        <v>70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44707</v>
      </c>
      <c r="S22" s="6">
        <v>44712</v>
      </c>
      <c r="T22" s="4" t="s">
        <v>34</v>
      </c>
      <c r="U22" s="4">
        <v>70</v>
      </c>
      <c r="V22" s="4">
        <v>0</v>
      </c>
      <c r="W22" s="4">
        <v>0</v>
      </c>
      <c r="X22" s="4" t="s">
        <v>124</v>
      </c>
      <c r="Y22" s="4" t="s">
        <v>36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44708</v>
      </c>
      <c r="G23" s="6">
        <v>44709</v>
      </c>
      <c r="H23" s="4">
        <v>1</v>
      </c>
      <c r="I23" s="4">
        <v>1</v>
      </c>
      <c r="J23" s="4">
        <v>1</v>
      </c>
      <c r="K23" s="4" t="s">
        <v>30</v>
      </c>
      <c r="L23" s="4">
        <v>52</v>
      </c>
      <c r="M23" s="4">
        <v>52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44708</v>
      </c>
      <c r="S23" s="6">
        <v>44712</v>
      </c>
      <c r="T23" s="4" t="s">
        <v>34</v>
      </c>
      <c r="U23" s="4">
        <v>52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44708</v>
      </c>
      <c r="G24" s="6">
        <v>44709</v>
      </c>
      <c r="H24" s="4">
        <v>1</v>
      </c>
      <c r="I24" s="4">
        <v>1</v>
      </c>
      <c r="J24" s="4">
        <v>1</v>
      </c>
      <c r="K24" s="4" t="s">
        <v>30</v>
      </c>
      <c r="L24" s="4">
        <v>174</v>
      </c>
      <c r="M24" s="4">
        <v>174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44708</v>
      </c>
      <c r="S24" s="6">
        <v>44712</v>
      </c>
      <c r="T24" s="4" t="s">
        <v>34</v>
      </c>
      <c r="U24" s="4">
        <v>174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135</v>
      </c>
      <c r="B25" s="4" t="s">
        <v>26</v>
      </c>
      <c r="C25" s="4" t="s">
        <v>136</v>
      </c>
      <c r="D25" s="4" t="s">
        <v>137</v>
      </c>
      <c r="E25" s="4" t="s">
        <v>138</v>
      </c>
      <c r="F25" s="6">
        <v>44702</v>
      </c>
      <c r="G25" s="6">
        <v>44703</v>
      </c>
      <c r="H25" s="4">
        <v>1</v>
      </c>
      <c r="I25" s="4">
        <v>1</v>
      </c>
      <c r="J25" s="4">
        <v>1</v>
      </c>
      <c r="K25" s="4" t="s">
        <v>30</v>
      </c>
      <c r="L25" s="4">
        <v>3.27</v>
      </c>
      <c r="M25" s="4">
        <v>3.27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44577</v>
      </c>
      <c r="S25" s="6">
        <v>44712</v>
      </c>
      <c r="T25" s="4" t="s">
        <v>34</v>
      </c>
      <c r="U25" s="4">
        <v>3.27</v>
      </c>
      <c r="V25" s="4">
        <v>0</v>
      </c>
      <c r="W25" s="4">
        <v>0</v>
      </c>
      <c r="X25" s="4" t="s">
        <v>140</v>
      </c>
      <c r="Y25" s="4" t="s">
        <v>141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N2" sqref="N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spans="1:9">
      <c r="A2" s="5">
        <v>17362277457</v>
      </c>
      <c r="B2" s="6">
        <v>44707</v>
      </c>
      <c r="C2" s="6">
        <v>44709</v>
      </c>
      <c r="D2" s="4">
        <v>152</v>
      </c>
      <c r="E2" s="4" t="str">
        <f>VLOOKUP(A2,HOP!A:L,12,0)</f>
        <v>152.00</v>
      </c>
      <c r="F2" s="4" t="str">
        <f>VLOOKUP(A2,HOP!A:C,3,0)</f>
        <v>2419376</v>
      </c>
      <c r="G2" s="4">
        <f>D2-E2</f>
        <v>0</v>
      </c>
      <c r="H2" s="4" t="str">
        <f>$H$1&amp;F2</f>
        <v>，2419376</v>
      </c>
      <c r="I2" s="4" t="str">
        <f>VLOOKUP(A2,HOP!A:U,21,0)</f>
        <v>直连</v>
      </c>
    </row>
    <row r="3" s="4" customFormat="1" spans="1:9">
      <c r="A3" s="5">
        <v>17655923188</v>
      </c>
      <c r="B3" s="6">
        <v>44705</v>
      </c>
      <c r="C3" s="6">
        <v>44709</v>
      </c>
      <c r="D3" s="4">
        <v>380</v>
      </c>
      <c r="E3" s="4" t="str">
        <f>VLOOKUP(A3,HOP!A:L,12,0)</f>
        <v>380.00</v>
      </c>
      <c r="F3" s="4" t="str">
        <f>VLOOKUP(A3,HOP!A:C,3,0)</f>
        <v>2468541</v>
      </c>
      <c r="G3" s="4">
        <f t="shared" ref="G3:G24" si="0">D3-E3</f>
        <v>0</v>
      </c>
      <c r="H3" s="4" t="str">
        <f t="shared" ref="H3:H24" si="1">$H$1&amp;F3</f>
        <v>，2468541</v>
      </c>
      <c r="I3" s="4" t="str">
        <f>VLOOKUP(A3,HOP!A:U,21,0)</f>
        <v>直连</v>
      </c>
    </row>
    <row r="4" s="4" customFormat="1" spans="1:9">
      <c r="A4" s="5">
        <v>17743707001</v>
      </c>
      <c r="B4" s="6">
        <v>44708</v>
      </c>
      <c r="C4" s="6">
        <v>44709</v>
      </c>
      <c r="D4" s="4">
        <v>328</v>
      </c>
      <c r="E4" s="4" t="str">
        <f>VLOOKUP(A4,HOP!A:L,12,0)</f>
        <v>328.00</v>
      </c>
      <c r="F4" s="4" t="str">
        <f>VLOOKUP(A4,HOP!A:C,3,0)</f>
        <v>2492170</v>
      </c>
      <c r="G4" s="4">
        <f t="shared" si="0"/>
        <v>0</v>
      </c>
      <c r="H4" s="4" t="str">
        <f t="shared" si="1"/>
        <v>，2492170</v>
      </c>
      <c r="I4" s="4" t="str">
        <f>VLOOKUP(A4,HOP!A:U,21,0)</f>
        <v>直连</v>
      </c>
    </row>
    <row r="5" s="4" customFormat="1" spans="1:9">
      <c r="A5" s="5">
        <v>17826982601</v>
      </c>
      <c r="B5" s="6">
        <v>44708</v>
      </c>
      <c r="C5" s="6">
        <v>44709</v>
      </c>
      <c r="D5" s="4">
        <v>181</v>
      </c>
      <c r="E5" s="4" t="str">
        <f>VLOOKUP(A5,HOP!A:L,12,0)</f>
        <v>181.00</v>
      </c>
      <c r="F5" s="4" t="str">
        <f>VLOOKUP(A5,HOP!A:C,3,0)</f>
        <v>2519216</v>
      </c>
      <c r="G5" s="4">
        <f t="shared" si="0"/>
        <v>0</v>
      </c>
      <c r="H5" s="4" t="str">
        <f t="shared" si="1"/>
        <v>，2519216</v>
      </c>
      <c r="I5" s="4" t="str">
        <f>VLOOKUP(A5,HOP!A:U,21,0)</f>
        <v>直连</v>
      </c>
    </row>
    <row r="6" s="4" customFormat="1" spans="1:9">
      <c r="A6" s="5">
        <v>17864793589</v>
      </c>
      <c r="B6" s="6">
        <v>44708</v>
      </c>
      <c r="C6" s="6">
        <v>44709</v>
      </c>
      <c r="D6" s="4">
        <v>65</v>
      </c>
      <c r="E6" s="4" t="str">
        <f>VLOOKUP(A6,HOP!A:L,12,0)</f>
        <v>65.00</v>
      </c>
      <c r="F6" s="4" t="str">
        <f>VLOOKUP(A6,HOP!A:C,3,0)</f>
        <v>2529516</v>
      </c>
      <c r="G6" s="4">
        <f t="shared" si="0"/>
        <v>0</v>
      </c>
      <c r="H6" s="4" t="str">
        <f t="shared" si="1"/>
        <v>，2529516</v>
      </c>
      <c r="I6" s="4" t="str">
        <f>VLOOKUP(A6,HOP!A:U,21,0)</f>
        <v>直连</v>
      </c>
    </row>
    <row r="7" s="4" customFormat="1" spans="1:9">
      <c r="A7" s="5">
        <v>17878166216</v>
      </c>
      <c r="B7" s="6">
        <v>44707</v>
      </c>
      <c r="C7" s="6">
        <v>44709</v>
      </c>
      <c r="D7" s="4">
        <v>114</v>
      </c>
      <c r="E7" s="4" t="str">
        <f>VLOOKUP(A7,HOP!A:L,12,0)</f>
        <v>114.00</v>
      </c>
      <c r="F7" s="4" t="str">
        <f>VLOOKUP(A7,HOP!A:C,3,0)</f>
        <v>2532996</v>
      </c>
      <c r="G7" s="4">
        <f t="shared" si="0"/>
        <v>0</v>
      </c>
      <c r="H7" s="4" t="str">
        <f t="shared" si="1"/>
        <v>，2532996</v>
      </c>
      <c r="I7" s="4" t="str">
        <f>VLOOKUP(A7,HOP!A:U,21,0)</f>
        <v>直连</v>
      </c>
    </row>
    <row r="8" s="4" customFormat="1" spans="1:9">
      <c r="A8" s="5">
        <v>17903832639</v>
      </c>
      <c r="B8" s="6">
        <v>44707</v>
      </c>
      <c r="C8" s="6">
        <v>44709</v>
      </c>
      <c r="D8" s="4">
        <v>184</v>
      </c>
      <c r="E8" s="4" t="str">
        <f>VLOOKUP(A8,HOP!A:L,12,0)</f>
        <v>184.00</v>
      </c>
      <c r="F8" s="4" t="str">
        <f>VLOOKUP(A8,HOP!A:C,3,0)</f>
        <v>2542515</v>
      </c>
      <c r="G8" s="4">
        <f t="shared" si="0"/>
        <v>0</v>
      </c>
      <c r="H8" s="4" t="str">
        <f t="shared" si="1"/>
        <v>，2542515</v>
      </c>
      <c r="I8" s="4" t="str">
        <f>VLOOKUP(A8,HOP!A:U,21,0)</f>
        <v>直连</v>
      </c>
    </row>
    <row r="9" s="4" customFormat="1" spans="1:9">
      <c r="A9" s="5">
        <v>17921132091</v>
      </c>
      <c r="B9" s="6">
        <v>44708</v>
      </c>
      <c r="C9" s="6">
        <v>44709</v>
      </c>
      <c r="D9" s="4">
        <v>79</v>
      </c>
      <c r="E9" s="4" t="str">
        <f>VLOOKUP(A9,HOP!A:L,12,0)</f>
        <v>79.00</v>
      </c>
      <c r="F9" s="4" t="str">
        <f>VLOOKUP(A9,HOP!A:C,3,0)</f>
        <v>2547459</v>
      </c>
      <c r="G9" s="4">
        <f t="shared" si="0"/>
        <v>0</v>
      </c>
      <c r="H9" s="4" t="str">
        <f t="shared" si="1"/>
        <v>，2547459</v>
      </c>
      <c r="I9" s="4" t="str">
        <f>VLOOKUP(A9,HOP!A:U,21,0)</f>
        <v>直连</v>
      </c>
    </row>
    <row r="10" s="4" customFormat="1" spans="1:9">
      <c r="A10" s="5">
        <v>17921203370</v>
      </c>
      <c r="B10" s="6">
        <v>44708</v>
      </c>
      <c r="C10" s="6">
        <v>44709</v>
      </c>
      <c r="D10" s="4">
        <v>79</v>
      </c>
      <c r="E10" s="4" t="str">
        <f>VLOOKUP(A10,HOP!A:L,12,0)</f>
        <v>79.00</v>
      </c>
      <c r="F10" s="4" t="str">
        <f>VLOOKUP(A10,HOP!A:C,3,0)</f>
        <v>2547558</v>
      </c>
      <c r="G10" s="4">
        <f t="shared" si="0"/>
        <v>0</v>
      </c>
      <c r="H10" s="4" t="str">
        <f t="shared" si="1"/>
        <v>，2547558</v>
      </c>
      <c r="I10" s="4" t="str">
        <f>VLOOKUP(A10,HOP!A:U,21,0)</f>
        <v>直连</v>
      </c>
    </row>
    <row r="11" s="4" customFormat="1" spans="1:9">
      <c r="A11" s="5">
        <v>17924794870</v>
      </c>
      <c r="B11" s="6">
        <v>44708</v>
      </c>
      <c r="C11" s="6">
        <v>44709</v>
      </c>
      <c r="D11" s="4">
        <v>79</v>
      </c>
      <c r="E11" s="4" t="str">
        <f>VLOOKUP(A11,HOP!A:L,12,0)</f>
        <v>79.00</v>
      </c>
      <c r="F11" s="4" t="str">
        <f>VLOOKUP(A11,HOP!A:C,3,0)</f>
        <v>2547983</v>
      </c>
      <c r="G11" s="4">
        <f t="shared" si="0"/>
        <v>0</v>
      </c>
      <c r="H11" s="4" t="str">
        <f t="shared" si="1"/>
        <v>，2547983</v>
      </c>
      <c r="I11" s="4" t="str">
        <f>VLOOKUP(A11,HOP!A:U,21,0)</f>
        <v>直连</v>
      </c>
    </row>
    <row r="12" s="4" customFormat="1" spans="1:9">
      <c r="A12" s="5">
        <v>17945152346</v>
      </c>
      <c r="B12" s="6">
        <v>44707</v>
      </c>
      <c r="C12" s="6">
        <v>44709</v>
      </c>
      <c r="D12" s="4">
        <v>278</v>
      </c>
      <c r="E12" s="4" t="str">
        <f>VLOOKUP(A12,HOP!A:L,12,0)</f>
        <v>278.00</v>
      </c>
      <c r="F12" s="4" t="str">
        <f>VLOOKUP(A12,HOP!A:C,3,0)</f>
        <v>2553649</v>
      </c>
      <c r="G12" s="4">
        <f t="shared" si="0"/>
        <v>0</v>
      </c>
      <c r="H12" s="4" t="str">
        <f t="shared" si="1"/>
        <v>，2553649</v>
      </c>
      <c r="I12" s="4" t="str">
        <f>VLOOKUP(A12,HOP!A:U,21,0)</f>
        <v>直连</v>
      </c>
    </row>
    <row r="13" s="4" customFormat="1" spans="1:9">
      <c r="A13" s="5">
        <v>17957316450</v>
      </c>
      <c r="B13" s="6">
        <v>44708</v>
      </c>
      <c r="C13" s="6">
        <v>44709</v>
      </c>
      <c r="D13" s="4">
        <v>122</v>
      </c>
      <c r="E13" s="4" t="str">
        <f>VLOOKUP(A13,HOP!A:L,12,0)</f>
        <v>122.00</v>
      </c>
      <c r="F13" s="4" t="str">
        <f>VLOOKUP(A13,HOP!A:C,3,0)</f>
        <v>2556438</v>
      </c>
      <c r="G13" s="4">
        <f t="shared" si="0"/>
        <v>0</v>
      </c>
      <c r="H13" s="4" t="str">
        <f t="shared" si="1"/>
        <v>，2556438</v>
      </c>
      <c r="I13" s="4" t="str">
        <f>VLOOKUP(A13,HOP!A:U,21,0)</f>
        <v>直连</v>
      </c>
    </row>
    <row r="14" s="4" customFormat="1" hidden="1" spans="1:9">
      <c r="A14" s="5">
        <v>17960851365</v>
      </c>
      <c r="B14" s="6">
        <v>44708</v>
      </c>
      <c r="C14" s="6">
        <v>44709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17961659767</v>
      </c>
      <c r="B15" s="6">
        <v>44708</v>
      </c>
      <c r="C15" s="6">
        <v>44709</v>
      </c>
      <c r="D15" s="4">
        <v>84</v>
      </c>
      <c r="E15" s="4" t="str">
        <f>VLOOKUP(A15,HOP!A:L,12,0)</f>
        <v>84.00</v>
      </c>
      <c r="F15" s="4" t="str">
        <f>VLOOKUP(A15,HOP!A:C,3,0)</f>
        <v>2557283</v>
      </c>
      <c r="G15" s="4">
        <f t="shared" si="0"/>
        <v>0</v>
      </c>
      <c r="H15" s="4" t="str">
        <f t="shared" si="1"/>
        <v>，2557283</v>
      </c>
      <c r="I15" s="4" t="str">
        <f>VLOOKUP(A15,HOP!A:U,21,0)</f>
        <v>直连</v>
      </c>
    </row>
    <row r="16" s="4" customFormat="1" spans="1:9">
      <c r="A16" s="5">
        <v>17977698324</v>
      </c>
      <c r="B16" s="6">
        <v>44708</v>
      </c>
      <c r="C16" s="6">
        <v>44709</v>
      </c>
      <c r="D16" s="4">
        <v>69</v>
      </c>
      <c r="E16" s="4" t="str">
        <f>VLOOKUP(A16,HOP!A:L,12,0)</f>
        <v>69.00</v>
      </c>
      <c r="F16" s="4" t="str">
        <f>VLOOKUP(A16,HOP!A:C,3,0)</f>
        <v>2560901</v>
      </c>
      <c r="G16" s="4">
        <f t="shared" si="0"/>
        <v>0</v>
      </c>
      <c r="H16" s="4" t="str">
        <f t="shared" si="1"/>
        <v>，2560901</v>
      </c>
      <c r="I16" s="4" t="str">
        <f>VLOOKUP(A16,HOP!A:U,21,0)</f>
        <v>直连</v>
      </c>
    </row>
    <row r="17" s="4" customFormat="1" spans="1:9">
      <c r="A17" s="5">
        <v>17993251705</v>
      </c>
      <c r="B17" s="6">
        <v>44708</v>
      </c>
      <c r="C17" s="6">
        <v>44709</v>
      </c>
      <c r="D17" s="4">
        <v>58</v>
      </c>
      <c r="E17" s="4" t="str">
        <f>VLOOKUP(A17,HOP!A:L,12,0)</f>
        <v>58.00</v>
      </c>
      <c r="F17" s="4" t="str">
        <f>VLOOKUP(A17,HOP!A:C,3,0)</f>
        <v>2563741</v>
      </c>
      <c r="G17" s="4">
        <f t="shared" si="0"/>
        <v>0</v>
      </c>
      <c r="H17" s="4" t="str">
        <f t="shared" si="1"/>
        <v>，2563741</v>
      </c>
      <c r="I17" s="4" t="str">
        <f>VLOOKUP(A17,HOP!A:U,21,0)</f>
        <v>直连</v>
      </c>
    </row>
    <row r="18" s="4" customFormat="1" spans="1:9">
      <c r="A18" s="5">
        <v>17997257328</v>
      </c>
      <c r="B18" s="6">
        <v>44708</v>
      </c>
      <c r="C18" s="6">
        <v>44709</v>
      </c>
      <c r="D18" s="4">
        <v>60</v>
      </c>
      <c r="E18" s="4" t="str">
        <f>VLOOKUP(A18,HOP!A:L,12,0)</f>
        <v>60.00</v>
      </c>
      <c r="F18" s="4" t="str">
        <f>VLOOKUP(A18,HOP!A:C,3,0)</f>
        <v>2564341</v>
      </c>
      <c r="G18" s="4">
        <f t="shared" si="0"/>
        <v>0</v>
      </c>
      <c r="H18" s="4" t="str">
        <f t="shared" si="1"/>
        <v>，2564341</v>
      </c>
      <c r="I18" s="4" t="str">
        <f>VLOOKUP(A18,HOP!A:U,21,0)</f>
        <v>直连</v>
      </c>
    </row>
    <row r="19" s="4" customFormat="1" spans="1:9">
      <c r="A19" s="5">
        <v>18000975916</v>
      </c>
      <c r="B19" s="6">
        <v>44708</v>
      </c>
      <c r="C19" s="6">
        <v>44709</v>
      </c>
      <c r="D19" s="4">
        <v>74</v>
      </c>
      <c r="E19" s="4" t="str">
        <f>VLOOKUP(A19,HOP!A:L,12,0)</f>
        <v>74.00</v>
      </c>
      <c r="F19" s="4" t="str">
        <f>VLOOKUP(A19,HOP!A:C,3,0)</f>
        <v>2564751</v>
      </c>
      <c r="G19" s="4">
        <f t="shared" si="0"/>
        <v>0</v>
      </c>
      <c r="H19" s="4" t="str">
        <f t="shared" si="1"/>
        <v>，2564751</v>
      </c>
      <c r="I19" s="4" t="str">
        <f>VLOOKUP(A19,HOP!A:U,21,0)</f>
        <v>直连</v>
      </c>
    </row>
    <row r="20" s="4" customFormat="1" spans="1:9">
      <c r="A20" s="5">
        <v>18001173042</v>
      </c>
      <c r="B20" s="6">
        <v>44708</v>
      </c>
      <c r="C20" s="6">
        <v>44709</v>
      </c>
      <c r="D20" s="4">
        <v>138</v>
      </c>
      <c r="E20" s="4" t="str">
        <f>VLOOKUP(A20,HOP!A:L,12,0)</f>
        <v>138.00</v>
      </c>
      <c r="F20" s="4" t="str">
        <f>VLOOKUP(A20,HOP!A:C,3,0)</f>
        <v>2564795</v>
      </c>
      <c r="G20" s="4">
        <f t="shared" si="0"/>
        <v>0</v>
      </c>
      <c r="H20" s="4" t="str">
        <f t="shared" si="1"/>
        <v>，2564795</v>
      </c>
      <c r="I20" s="4" t="str">
        <f>VLOOKUP(A20,HOP!A:U,21,0)</f>
        <v>直连</v>
      </c>
    </row>
    <row r="21" s="4" customFormat="1" spans="1:9">
      <c r="A21" s="5">
        <v>18001249130</v>
      </c>
      <c r="B21" s="6">
        <v>44708</v>
      </c>
      <c r="C21" s="6">
        <v>44709</v>
      </c>
      <c r="D21" s="4">
        <v>70</v>
      </c>
      <c r="E21" s="4" t="str">
        <f>VLOOKUP(A21,HOP!A:L,12,0)</f>
        <v>70.00</v>
      </c>
      <c r="F21" s="4" t="str">
        <f>VLOOKUP(A21,HOP!A:C,3,0)</f>
        <v>2564814</v>
      </c>
      <c r="G21" s="4">
        <f t="shared" si="0"/>
        <v>0</v>
      </c>
      <c r="H21" s="4" t="str">
        <f t="shared" si="1"/>
        <v>，2564814</v>
      </c>
      <c r="I21" s="4" t="str">
        <f>VLOOKUP(A21,HOP!A:U,21,0)</f>
        <v>直连</v>
      </c>
    </row>
    <row r="22" s="4" customFormat="1" spans="1:9">
      <c r="A22" s="5">
        <v>18001468135</v>
      </c>
      <c r="B22" s="6">
        <v>44708</v>
      </c>
      <c r="C22" s="6">
        <v>44709</v>
      </c>
      <c r="D22" s="4">
        <v>52</v>
      </c>
      <c r="E22" s="4" t="str">
        <f>VLOOKUP(A22,HOP!A:L,12,0)</f>
        <v>52.00</v>
      </c>
      <c r="F22" s="4" t="str">
        <f>VLOOKUP(A22,HOP!A:C,3,0)</f>
        <v>2564926</v>
      </c>
      <c r="G22" s="4">
        <f t="shared" si="0"/>
        <v>0</v>
      </c>
      <c r="H22" s="4" t="str">
        <f t="shared" si="1"/>
        <v>，2564926</v>
      </c>
      <c r="I22" s="4" t="str">
        <f>VLOOKUP(A22,HOP!A:U,21,0)</f>
        <v>直连</v>
      </c>
    </row>
    <row r="23" s="4" customFormat="1" spans="1:9">
      <c r="A23" s="5">
        <v>18004524750</v>
      </c>
      <c r="B23" s="6">
        <v>44708</v>
      </c>
      <c r="C23" s="6">
        <v>44709</v>
      </c>
      <c r="D23" s="4">
        <v>174</v>
      </c>
      <c r="E23" s="4" t="str">
        <f>VLOOKUP(A23,HOP!A:L,12,0)</f>
        <v>174.00</v>
      </c>
      <c r="F23" s="4" t="str">
        <f>VLOOKUP(A23,HOP!A:C,3,0)</f>
        <v>2565253</v>
      </c>
      <c r="G23" s="4">
        <f t="shared" si="0"/>
        <v>0</v>
      </c>
      <c r="H23" s="4" t="str">
        <f t="shared" si="1"/>
        <v>，2565253</v>
      </c>
      <c r="I23" s="4" t="str">
        <f>VLOOKUP(A23,HOP!A:U,21,0)</f>
        <v>直连</v>
      </c>
    </row>
    <row r="24" s="4" customFormat="1" spans="1:10">
      <c r="A24" s="5">
        <v>17185457265</v>
      </c>
      <c r="B24" s="6">
        <v>44702</v>
      </c>
      <c r="C24" s="6">
        <v>44703</v>
      </c>
      <c r="D24" s="4">
        <v>3.27</v>
      </c>
      <c r="E24" s="4" t="e">
        <f>VLOOKUP(A24,HOP!A:L,12,0)</f>
        <v>#N/A</v>
      </c>
      <c r="F24" s="4">
        <v>2394327</v>
      </c>
      <c r="G24" s="4" t="e">
        <f t="shared" si="0"/>
        <v>#N/A</v>
      </c>
      <c r="H24" s="4" t="str">
        <f t="shared" si="1"/>
        <v>，2394327</v>
      </c>
      <c r="I24" s="4" t="e">
        <f>VLOOKUP(A24,HOP!A:U,21,0)</f>
        <v>#N/A</v>
      </c>
      <c r="J24" s="4" t="s">
        <v>143</v>
      </c>
    </row>
    <row r="26" spans="4:4">
      <c r="D26" s="4">
        <f>SUM(D2:D25)</f>
        <v>2823.27</v>
      </c>
    </row>
    <row r="31" spans="1:1">
      <c r="A31" s="4" t="s">
        <v>144</v>
      </c>
    </row>
    <row r="32" spans="1:1">
      <c r="A32" s="4" t="s">
        <v>145</v>
      </c>
    </row>
    <row r="33" spans="1:1">
      <c r="A33" s="4" t="s">
        <v>146</v>
      </c>
    </row>
  </sheetData>
  <autoFilter ref="A1:X24">
    <filterColumn colId="3">
      <filters>
        <filter val="52"/>
        <filter val="152"/>
        <filter val="114"/>
        <filter val="58"/>
        <filter val="60"/>
        <filter val="122"/>
        <filter val="65"/>
        <filter val="3.27"/>
        <filter val="328"/>
        <filter val="69"/>
        <filter val="70"/>
        <filter val="74"/>
        <filter val="174"/>
        <filter val="138"/>
        <filter val="278"/>
        <filter val="79"/>
        <filter val="380"/>
        <filter val="181"/>
        <filter val="84"/>
        <filter val="1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</row>
    <row r="2" s="1" customFormat="1" spans="1:21">
      <c r="A2" s="3">
        <v>17362277457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169</v>
      </c>
      <c r="G2" s="1" t="s">
        <v>170</v>
      </c>
      <c r="H2" s="1" t="s">
        <v>171</v>
      </c>
      <c r="I2" s="1" t="s">
        <v>172</v>
      </c>
      <c r="J2" s="1" t="s">
        <v>30</v>
      </c>
      <c r="K2" s="1" t="s">
        <v>173</v>
      </c>
      <c r="L2" s="1" t="s">
        <v>173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  <c r="U2" s="1" t="s">
        <v>181</v>
      </c>
    </row>
    <row r="3" s="1" customFormat="1" spans="1:21">
      <c r="A3" s="3">
        <v>17655923188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  <c r="G3" s="1" t="s">
        <v>170</v>
      </c>
      <c r="H3" s="1" t="s">
        <v>171</v>
      </c>
      <c r="I3" s="1" t="s">
        <v>187</v>
      </c>
      <c r="J3" s="1" t="s">
        <v>30</v>
      </c>
      <c r="K3" s="1" t="s">
        <v>188</v>
      </c>
      <c r="L3" s="1" t="s">
        <v>188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189</v>
      </c>
      <c r="S3" s="1" t="s">
        <v>179</v>
      </c>
      <c r="T3" s="1" t="s">
        <v>180</v>
      </c>
      <c r="U3" s="1" t="s">
        <v>181</v>
      </c>
    </row>
    <row r="4" s="1" customFormat="1" spans="1:21">
      <c r="A4" s="3">
        <v>17743707001</v>
      </c>
      <c r="B4" s="1" t="s">
        <v>190</v>
      </c>
      <c r="C4" s="1" t="s">
        <v>191</v>
      </c>
      <c r="D4" s="1" t="s">
        <v>192</v>
      </c>
      <c r="E4" s="1" t="s">
        <v>193</v>
      </c>
      <c r="F4" s="1" t="s">
        <v>194</v>
      </c>
      <c r="G4" s="1" t="s">
        <v>170</v>
      </c>
      <c r="H4" s="1" t="s">
        <v>171</v>
      </c>
      <c r="I4" s="1" t="s">
        <v>195</v>
      </c>
      <c r="J4" s="1" t="s">
        <v>30</v>
      </c>
      <c r="K4" s="1" t="s">
        <v>196</v>
      </c>
      <c r="L4" s="1" t="s">
        <v>196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177</v>
      </c>
      <c r="R4" s="1" t="s">
        <v>197</v>
      </c>
      <c r="S4" s="1" t="s">
        <v>179</v>
      </c>
      <c r="T4" s="1" t="s">
        <v>180</v>
      </c>
      <c r="U4" s="1" t="s">
        <v>181</v>
      </c>
    </row>
    <row r="5" s="1" customFormat="1" spans="1:21">
      <c r="A5" s="3">
        <v>17826982601</v>
      </c>
      <c r="B5" s="1" t="s">
        <v>198</v>
      </c>
      <c r="C5" s="1" t="s">
        <v>199</v>
      </c>
      <c r="D5" s="1" t="s">
        <v>200</v>
      </c>
      <c r="E5" s="1" t="s">
        <v>201</v>
      </c>
      <c r="F5" s="1" t="s">
        <v>194</v>
      </c>
      <c r="G5" s="1" t="s">
        <v>170</v>
      </c>
      <c r="H5" s="1" t="s">
        <v>171</v>
      </c>
      <c r="I5" s="1" t="s">
        <v>202</v>
      </c>
      <c r="J5" s="1" t="s">
        <v>30</v>
      </c>
      <c r="K5" s="1" t="s">
        <v>203</v>
      </c>
      <c r="L5" s="1" t="s">
        <v>203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177</v>
      </c>
      <c r="R5" s="1" t="s">
        <v>204</v>
      </c>
      <c r="S5" s="1" t="s">
        <v>179</v>
      </c>
      <c r="T5" s="1" t="s">
        <v>180</v>
      </c>
      <c r="U5" s="1" t="s">
        <v>181</v>
      </c>
    </row>
    <row r="6" s="1" customFormat="1" spans="1:21">
      <c r="A6" s="3">
        <v>17864793589</v>
      </c>
      <c r="B6" s="1" t="s">
        <v>205</v>
      </c>
      <c r="C6" s="1" t="s">
        <v>206</v>
      </c>
      <c r="D6" s="1" t="s">
        <v>207</v>
      </c>
      <c r="E6" s="1" t="s">
        <v>208</v>
      </c>
      <c r="F6" s="1" t="s">
        <v>194</v>
      </c>
      <c r="G6" s="1" t="s">
        <v>170</v>
      </c>
      <c r="H6" s="1" t="s">
        <v>171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177</v>
      </c>
      <c r="R6" s="1" t="s">
        <v>211</v>
      </c>
      <c r="S6" s="1" t="s">
        <v>179</v>
      </c>
      <c r="T6" s="1" t="s">
        <v>180</v>
      </c>
      <c r="U6" s="1" t="s">
        <v>181</v>
      </c>
    </row>
    <row r="7" s="1" customFormat="1" spans="1:21">
      <c r="A7" s="3">
        <v>17878166216</v>
      </c>
      <c r="B7" s="1" t="s">
        <v>212</v>
      </c>
      <c r="C7" s="1" t="s">
        <v>213</v>
      </c>
      <c r="D7" s="1" t="s">
        <v>214</v>
      </c>
      <c r="E7" s="1" t="s">
        <v>215</v>
      </c>
      <c r="F7" s="1" t="s">
        <v>169</v>
      </c>
      <c r="G7" s="1" t="s">
        <v>170</v>
      </c>
      <c r="H7" s="1" t="s">
        <v>171</v>
      </c>
      <c r="I7" s="1" t="s">
        <v>216</v>
      </c>
      <c r="J7" s="1" t="s">
        <v>30</v>
      </c>
      <c r="K7" s="1" t="s">
        <v>217</v>
      </c>
      <c r="L7" s="1" t="s">
        <v>217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177</v>
      </c>
      <c r="R7" s="1" t="s">
        <v>218</v>
      </c>
      <c r="S7" s="1" t="s">
        <v>179</v>
      </c>
      <c r="T7" s="1" t="s">
        <v>180</v>
      </c>
      <c r="U7" s="1" t="s">
        <v>181</v>
      </c>
    </row>
    <row r="8" s="1" customFormat="1" spans="1:21">
      <c r="A8" s="3">
        <v>17903832639</v>
      </c>
      <c r="B8" s="1" t="s">
        <v>219</v>
      </c>
      <c r="C8" s="1" t="s">
        <v>220</v>
      </c>
      <c r="D8" s="1" t="s">
        <v>221</v>
      </c>
      <c r="E8" s="1" t="s">
        <v>222</v>
      </c>
      <c r="F8" s="1" t="s">
        <v>169</v>
      </c>
      <c r="G8" s="1" t="s">
        <v>170</v>
      </c>
      <c r="H8" s="1" t="s">
        <v>171</v>
      </c>
      <c r="I8" s="1" t="s">
        <v>223</v>
      </c>
      <c r="J8" s="1" t="s">
        <v>30</v>
      </c>
      <c r="K8" s="1" t="s">
        <v>224</v>
      </c>
      <c r="L8" s="1" t="s">
        <v>224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177</v>
      </c>
      <c r="R8" s="1" t="s">
        <v>225</v>
      </c>
      <c r="S8" s="1" t="s">
        <v>179</v>
      </c>
      <c r="T8" s="1" t="s">
        <v>180</v>
      </c>
      <c r="U8" s="1" t="s">
        <v>181</v>
      </c>
    </row>
    <row r="9" s="1" customFormat="1" spans="1:21">
      <c r="A9" s="3">
        <v>17921132091</v>
      </c>
      <c r="B9" s="1" t="s">
        <v>226</v>
      </c>
      <c r="C9" s="1" t="s">
        <v>227</v>
      </c>
      <c r="D9" s="1" t="s">
        <v>228</v>
      </c>
      <c r="E9" s="1" t="s">
        <v>229</v>
      </c>
      <c r="F9" s="1" t="s">
        <v>194</v>
      </c>
      <c r="G9" s="1" t="s">
        <v>170</v>
      </c>
      <c r="H9" s="1" t="s">
        <v>171</v>
      </c>
      <c r="I9" s="1" t="s">
        <v>230</v>
      </c>
      <c r="J9" s="1" t="s">
        <v>30</v>
      </c>
      <c r="K9" s="1" t="s">
        <v>231</v>
      </c>
      <c r="L9" s="1" t="s">
        <v>231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177</v>
      </c>
      <c r="R9" s="1" t="s">
        <v>232</v>
      </c>
      <c r="S9" s="1" t="s">
        <v>179</v>
      </c>
      <c r="T9" s="1" t="s">
        <v>180</v>
      </c>
      <c r="U9" s="1" t="s">
        <v>181</v>
      </c>
    </row>
    <row r="10" s="1" customFormat="1" spans="1:21">
      <c r="A10" s="3">
        <v>17921203370</v>
      </c>
      <c r="B10" s="1" t="s">
        <v>226</v>
      </c>
      <c r="C10" s="1" t="s">
        <v>233</v>
      </c>
      <c r="D10" s="1" t="s">
        <v>228</v>
      </c>
      <c r="E10" s="1" t="s">
        <v>234</v>
      </c>
      <c r="F10" s="1" t="s">
        <v>194</v>
      </c>
      <c r="G10" s="1" t="s">
        <v>170</v>
      </c>
      <c r="H10" s="1" t="s">
        <v>171</v>
      </c>
      <c r="I10" s="1" t="s">
        <v>230</v>
      </c>
      <c r="J10" s="1" t="s">
        <v>30</v>
      </c>
      <c r="K10" s="1" t="s">
        <v>231</v>
      </c>
      <c r="L10" s="1" t="s">
        <v>231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177</v>
      </c>
      <c r="R10" s="1" t="s">
        <v>235</v>
      </c>
      <c r="S10" s="1" t="s">
        <v>179</v>
      </c>
      <c r="T10" s="1" t="s">
        <v>180</v>
      </c>
      <c r="U10" s="1" t="s">
        <v>181</v>
      </c>
    </row>
    <row r="11" s="1" customFormat="1" spans="1:21">
      <c r="A11" s="3">
        <v>17924794870</v>
      </c>
      <c r="B11" s="1" t="s">
        <v>226</v>
      </c>
      <c r="C11" s="1" t="s">
        <v>236</v>
      </c>
      <c r="D11" s="1" t="s">
        <v>228</v>
      </c>
      <c r="E11" s="1" t="s">
        <v>237</v>
      </c>
      <c r="F11" s="1" t="s">
        <v>194</v>
      </c>
      <c r="G11" s="1" t="s">
        <v>170</v>
      </c>
      <c r="H11" s="1" t="s">
        <v>171</v>
      </c>
      <c r="I11" s="1" t="s">
        <v>230</v>
      </c>
      <c r="J11" s="1" t="s">
        <v>30</v>
      </c>
      <c r="K11" s="1" t="s">
        <v>231</v>
      </c>
      <c r="L11" s="1" t="s">
        <v>231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177</v>
      </c>
      <c r="R11" s="1" t="s">
        <v>238</v>
      </c>
      <c r="S11" s="1" t="s">
        <v>179</v>
      </c>
      <c r="T11" s="1" t="s">
        <v>180</v>
      </c>
      <c r="U11" s="1" t="s">
        <v>181</v>
      </c>
    </row>
    <row r="12" s="1" customFormat="1" spans="1:21">
      <c r="A12" s="3">
        <v>17945152346</v>
      </c>
      <c r="B12" s="1" t="s">
        <v>239</v>
      </c>
      <c r="C12" s="1" t="s">
        <v>240</v>
      </c>
      <c r="D12" s="1" t="s">
        <v>241</v>
      </c>
      <c r="E12" s="1" t="s">
        <v>242</v>
      </c>
      <c r="F12" s="1" t="s">
        <v>169</v>
      </c>
      <c r="G12" s="1" t="s">
        <v>170</v>
      </c>
      <c r="H12" s="1" t="s">
        <v>171</v>
      </c>
      <c r="I12" s="1" t="s">
        <v>243</v>
      </c>
      <c r="J12" s="1" t="s">
        <v>30</v>
      </c>
      <c r="K12" s="1" t="s">
        <v>244</v>
      </c>
      <c r="L12" s="1" t="s">
        <v>244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177</v>
      </c>
      <c r="R12" s="1" t="s">
        <v>245</v>
      </c>
      <c r="S12" s="1" t="s">
        <v>179</v>
      </c>
      <c r="T12" s="1" t="s">
        <v>180</v>
      </c>
      <c r="U12" s="1" t="s">
        <v>181</v>
      </c>
    </row>
    <row r="13" s="1" customFormat="1" spans="1:21">
      <c r="A13" s="3">
        <v>17957316450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194</v>
      </c>
      <c r="G13" s="1" t="s">
        <v>170</v>
      </c>
      <c r="H13" s="1" t="s">
        <v>171</v>
      </c>
      <c r="I13" s="1" t="s">
        <v>250</v>
      </c>
      <c r="J13" s="1" t="s">
        <v>30</v>
      </c>
      <c r="K13" s="1" t="s">
        <v>251</v>
      </c>
      <c r="L13" s="1" t="s">
        <v>251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177</v>
      </c>
      <c r="R13" s="1" t="s">
        <v>252</v>
      </c>
      <c r="S13" s="1" t="s">
        <v>179</v>
      </c>
      <c r="T13" s="1" t="s">
        <v>180</v>
      </c>
      <c r="U13" s="1" t="s">
        <v>181</v>
      </c>
    </row>
    <row r="14" s="1" customFormat="1" spans="1:21">
      <c r="A14" s="3">
        <v>17961659767</v>
      </c>
      <c r="B14" s="1" t="s">
        <v>253</v>
      </c>
      <c r="C14" s="1" t="s">
        <v>254</v>
      </c>
      <c r="D14" s="1" t="s">
        <v>255</v>
      </c>
      <c r="E14" s="1" t="s">
        <v>256</v>
      </c>
      <c r="F14" s="1" t="s">
        <v>194</v>
      </c>
      <c r="G14" s="1" t="s">
        <v>170</v>
      </c>
      <c r="H14" s="1" t="s">
        <v>171</v>
      </c>
      <c r="I14" s="1" t="s">
        <v>257</v>
      </c>
      <c r="J14" s="1" t="s">
        <v>30</v>
      </c>
      <c r="K14" s="1" t="s">
        <v>258</v>
      </c>
      <c r="L14" s="1" t="s">
        <v>258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177</v>
      </c>
      <c r="R14" s="1" t="s">
        <v>259</v>
      </c>
      <c r="S14" s="1" t="s">
        <v>179</v>
      </c>
      <c r="T14" s="1" t="s">
        <v>180</v>
      </c>
      <c r="U14" s="1" t="s">
        <v>181</v>
      </c>
    </row>
    <row r="15" s="1" customFormat="1" spans="1:21">
      <c r="A15" s="3">
        <v>17977698324</v>
      </c>
      <c r="B15" s="1" t="s">
        <v>260</v>
      </c>
      <c r="C15" s="1" t="s">
        <v>261</v>
      </c>
      <c r="D15" s="1" t="s">
        <v>262</v>
      </c>
      <c r="E15" s="1" t="s">
        <v>263</v>
      </c>
      <c r="F15" s="1" t="s">
        <v>194</v>
      </c>
      <c r="G15" s="1" t="s">
        <v>170</v>
      </c>
      <c r="H15" s="1" t="s">
        <v>171</v>
      </c>
      <c r="I15" s="1" t="s">
        <v>264</v>
      </c>
      <c r="J15" s="1" t="s">
        <v>30</v>
      </c>
      <c r="K15" s="1" t="s">
        <v>265</v>
      </c>
      <c r="L15" s="1" t="s">
        <v>265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177</v>
      </c>
      <c r="R15" s="1" t="s">
        <v>266</v>
      </c>
      <c r="S15" s="1" t="s">
        <v>179</v>
      </c>
      <c r="T15" s="1" t="s">
        <v>180</v>
      </c>
      <c r="U15" s="1" t="s">
        <v>181</v>
      </c>
    </row>
    <row r="16" s="1" customFormat="1" spans="1:21">
      <c r="A16" s="3">
        <v>17993251705</v>
      </c>
      <c r="B16" s="1" t="s">
        <v>267</v>
      </c>
      <c r="C16" s="1" t="s">
        <v>268</v>
      </c>
      <c r="D16" s="1" t="s">
        <v>269</v>
      </c>
      <c r="E16" s="1" t="s">
        <v>270</v>
      </c>
      <c r="F16" s="1" t="s">
        <v>194</v>
      </c>
      <c r="G16" s="1" t="s">
        <v>170</v>
      </c>
      <c r="H16" s="1" t="s">
        <v>171</v>
      </c>
      <c r="I16" s="1" t="s">
        <v>271</v>
      </c>
      <c r="J16" s="1" t="s">
        <v>30</v>
      </c>
      <c r="K16" s="1" t="s">
        <v>272</v>
      </c>
      <c r="L16" s="1" t="s">
        <v>272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177</v>
      </c>
      <c r="R16" s="1" t="s">
        <v>273</v>
      </c>
      <c r="S16" s="1" t="s">
        <v>179</v>
      </c>
      <c r="T16" s="1" t="s">
        <v>180</v>
      </c>
      <c r="U16" s="1" t="s">
        <v>181</v>
      </c>
    </row>
    <row r="17" s="1" customFormat="1" spans="1:21">
      <c r="A17" s="3">
        <v>17997257328</v>
      </c>
      <c r="B17" s="1" t="s">
        <v>169</v>
      </c>
      <c r="C17" s="1" t="s">
        <v>274</v>
      </c>
      <c r="D17" s="1" t="s">
        <v>269</v>
      </c>
      <c r="E17" s="1" t="s">
        <v>275</v>
      </c>
      <c r="F17" s="1" t="s">
        <v>194</v>
      </c>
      <c r="G17" s="1" t="s">
        <v>170</v>
      </c>
      <c r="H17" s="1" t="s">
        <v>171</v>
      </c>
      <c r="I17" s="1" t="s">
        <v>276</v>
      </c>
      <c r="J17" s="1" t="s">
        <v>30</v>
      </c>
      <c r="K17" s="1" t="s">
        <v>277</v>
      </c>
      <c r="L17" s="1" t="s">
        <v>277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177</v>
      </c>
      <c r="R17" s="1" t="s">
        <v>278</v>
      </c>
      <c r="S17" s="1" t="s">
        <v>179</v>
      </c>
      <c r="T17" s="1" t="s">
        <v>180</v>
      </c>
      <c r="U17" s="1" t="s">
        <v>181</v>
      </c>
    </row>
    <row r="18" s="1" customFormat="1" spans="1:21">
      <c r="A18" s="3">
        <v>18000975916</v>
      </c>
      <c r="B18" s="1" t="s">
        <v>169</v>
      </c>
      <c r="C18" s="1" t="s">
        <v>279</v>
      </c>
      <c r="D18" s="1" t="s">
        <v>280</v>
      </c>
      <c r="E18" s="1" t="s">
        <v>281</v>
      </c>
      <c r="F18" s="1" t="s">
        <v>194</v>
      </c>
      <c r="G18" s="1" t="s">
        <v>170</v>
      </c>
      <c r="H18" s="1" t="s">
        <v>171</v>
      </c>
      <c r="I18" s="1" t="s">
        <v>282</v>
      </c>
      <c r="J18" s="1" t="s">
        <v>30</v>
      </c>
      <c r="K18" s="1" t="s">
        <v>283</v>
      </c>
      <c r="L18" s="1" t="s">
        <v>283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177</v>
      </c>
      <c r="R18" s="1" t="s">
        <v>284</v>
      </c>
      <c r="S18" s="1" t="s">
        <v>179</v>
      </c>
      <c r="T18" s="1" t="s">
        <v>180</v>
      </c>
      <c r="U18" s="1" t="s">
        <v>181</v>
      </c>
    </row>
    <row r="19" s="1" customFormat="1" spans="1:21">
      <c r="A19" s="3">
        <v>18001173042</v>
      </c>
      <c r="B19" s="1" t="s">
        <v>169</v>
      </c>
      <c r="C19" s="1" t="s">
        <v>285</v>
      </c>
      <c r="D19" s="1" t="s">
        <v>286</v>
      </c>
      <c r="E19" s="1" t="s">
        <v>287</v>
      </c>
      <c r="F19" s="1" t="s">
        <v>194</v>
      </c>
      <c r="G19" s="1" t="s">
        <v>170</v>
      </c>
      <c r="H19" s="1" t="s">
        <v>171</v>
      </c>
      <c r="I19" s="1" t="s">
        <v>288</v>
      </c>
      <c r="J19" s="1" t="s">
        <v>30</v>
      </c>
      <c r="K19" s="1" t="s">
        <v>289</v>
      </c>
      <c r="L19" s="1" t="s">
        <v>289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177</v>
      </c>
      <c r="R19" s="1" t="s">
        <v>290</v>
      </c>
      <c r="S19" s="1" t="s">
        <v>179</v>
      </c>
      <c r="T19" s="1" t="s">
        <v>180</v>
      </c>
      <c r="U19" s="1" t="s">
        <v>181</v>
      </c>
    </row>
    <row r="20" s="1" customFormat="1" spans="1:21">
      <c r="A20" s="3">
        <v>18001249130</v>
      </c>
      <c r="B20" s="1" t="s">
        <v>169</v>
      </c>
      <c r="C20" s="1" t="s">
        <v>291</v>
      </c>
      <c r="D20" s="1" t="s">
        <v>292</v>
      </c>
      <c r="E20" s="1" t="s">
        <v>293</v>
      </c>
      <c r="F20" s="1" t="s">
        <v>194</v>
      </c>
      <c r="G20" s="1" t="s">
        <v>170</v>
      </c>
      <c r="H20" s="1" t="s">
        <v>171</v>
      </c>
      <c r="I20" s="1" t="s">
        <v>294</v>
      </c>
      <c r="J20" s="1" t="s">
        <v>30</v>
      </c>
      <c r="K20" s="1" t="s">
        <v>295</v>
      </c>
      <c r="L20" s="1" t="s">
        <v>295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177</v>
      </c>
      <c r="R20" s="1" t="s">
        <v>296</v>
      </c>
      <c r="S20" s="1" t="s">
        <v>179</v>
      </c>
      <c r="T20" s="1" t="s">
        <v>180</v>
      </c>
      <c r="U20" s="1" t="s">
        <v>181</v>
      </c>
    </row>
    <row r="21" s="1" customFormat="1" spans="1:21">
      <c r="A21" s="3">
        <v>18001468135</v>
      </c>
      <c r="B21" s="1" t="s">
        <v>194</v>
      </c>
      <c r="C21" s="1" t="s">
        <v>297</v>
      </c>
      <c r="D21" s="1" t="s">
        <v>298</v>
      </c>
      <c r="E21" s="1" t="s">
        <v>299</v>
      </c>
      <c r="F21" s="1" t="s">
        <v>194</v>
      </c>
      <c r="G21" s="1" t="s">
        <v>170</v>
      </c>
      <c r="H21" s="1" t="s">
        <v>171</v>
      </c>
      <c r="I21" s="1" t="s">
        <v>300</v>
      </c>
      <c r="J21" s="1" t="s">
        <v>30</v>
      </c>
      <c r="K21" s="1" t="s">
        <v>301</v>
      </c>
      <c r="L21" s="1" t="s">
        <v>301</v>
      </c>
      <c r="M21" s="1" t="s">
        <v>174</v>
      </c>
      <c r="N21" s="1" t="s">
        <v>174</v>
      </c>
      <c r="O21" s="1" t="s">
        <v>175</v>
      </c>
      <c r="P21" s="1" t="s">
        <v>176</v>
      </c>
      <c r="Q21" s="1" t="s">
        <v>177</v>
      </c>
      <c r="R21" s="1" t="s">
        <v>302</v>
      </c>
      <c r="S21" s="1" t="s">
        <v>179</v>
      </c>
      <c r="T21" s="1" t="s">
        <v>180</v>
      </c>
      <c r="U21" s="1" t="s">
        <v>181</v>
      </c>
    </row>
    <row r="22" s="1" customFormat="1" spans="1:21">
      <c r="A22" s="3">
        <v>18004524750</v>
      </c>
      <c r="B22" s="1" t="s">
        <v>194</v>
      </c>
      <c r="C22" s="1" t="s">
        <v>303</v>
      </c>
      <c r="D22" s="1" t="s">
        <v>304</v>
      </c>
      <c r="E22" s="1" t="s">
        <v>305</v>
      </c>
      <c r="F22" s="1" t="s">
        <v>194</v>
      </c>
      <c r="G22" s="1" t="s">
        <v>170</v>
      </c>
      <c r="H22" s="1" t="s">
        <v>171</v>
      </c>
      <c r="I22" s="1" t="s">
        <v>306</v>
      </c>
      <c r="J22" s="1" t="s">
        <v>30</v>
      </c>
      <c r="K22" s="1" t="s">
        <v>307</v>
      </c>
      <c r="L22" s="1" t="s">
        <v>307</v>
      </c>
      <c r="M22" s="1" t="s">
        <v>174</v>
      </c>
      <c r="N22" s="1" t="s">
        <v>174</v>
      </c>
      <c r="O22" s="1" t="s">
        <v>175</v>
      </c>
      <c r="P22" s="1" t="s">
        <v>176</v>
      </c>
      <c r="Q22" s="1" t="s">
        <v>177</v>
      </c>
      <c r="R22" s="1" t="s">
        <v>308</v>
      </c>
      <c r="S22" s="1" t="s">
        <v>179</v>
      </c>
      <c r="T22" s="1" t="s">
        <v>180</v>
      </c>
      <c r="U22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2022-05-31T01:30:00Z</dcterms:created>
  <dcterms:modified xsi:type="dcterms:W3CDTF">2022-05-31T07:22:13Z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5EE18126D51745E1808A85416F065181</vt:lpwstr>
  </property>
  <property fmtid="{D5CDD505-2E9C-101B-9397-08002B2CF9AE}" pid="3" name="KSOProductBuildVer">
    <vt:lpwstr>2052-11.1.0.11744</vt:lpwstr>
  </property>
</Properties>
</file>