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<sst xmlns="http://schemas.openxmlformats.org/spreadsheetml/2006/main" count="139" uniqueCount="95">
  <si>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</si>
  <si>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</si>
  <si>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</si>
  <si>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</si>
  <si>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</si>
  <si>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</si>
  <si>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</si>
  <si>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</si>
  <si>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</si>
  <si>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</si>
  <si>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</si>
  <si>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</si>
  <si>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</si>
  <si>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</si>
  <si>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</si>
  <si>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</si>
  <si>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</si>
  <si>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</si>
  <si>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</si>
  <si>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</si>
  <si>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</si>
  <si>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</si>
  <si>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</si>
  <si>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</si>
  <si>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</si>
  <si>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17936356642	</t>
  </si>
  <si>
    <t>Ctrip</t>
  </si>
  <si>
    <t>正常</t>
  </si>
  <si>
    <t>[梅州]梅州麓湖山酒店(67856423)</t>
  </si>
  <si>
    <t>豪华大床房&lt;大床&gt;&lt;双人入住&gt;&lt;升级特惠&gt;&lt;双早&gt;&lt;新高价值日历房套餐&gt;&lt;新酒店礼盒&gt;</t>
  </si>
  <si>
    <t>CNY</t>
  </si>
  <si>
    <t>吴建新</t>
  </si>
  <si>
    <t>CA363220601CNY</t>
  </si>
  <si>
    <t>未提现</t>
  </si>
  <si>
    <t>携程开票</t>
  </si>
  <si>
    <t xml:space="preserve">	</t>
  </si>
  <si>
    <t xml:space="preserve">17939998672	</t>
  </si>
  <si>
    <t>标准双床房&lt;双床&gt;&lt;双人入住&gt;&lt;升级特惠&gt;&lt;双早&gt;&lt;新高价值日历房套餐&gt;&lt;新酒店礼盒&gt;</t>
  </si>
  <si>
    <t>刘洪涛</t>
  </si>
  <si>
    <t xml:space="preserve">1056235	</t>
  </si>
  <si>
    <t xml:space="preserve">17944486785	</t>
  </si>
  <si>
    <t>[贵阳]贵阳溪山里酒店(77243456)</t>
  </si>
  <si>
    <t>高级精致房&lt;双人入住&gt;&lt;中宾&gt;&lt;无早&gt;</t>
  </si>
  <si>
    <t>陈浩</t>
  </si>
  <si>
    <t xml:space="preserve">17937609271	</t>
  </si>
  <si>
    <t>何礼添</t>
  </si>
  <si>
    <t>CA363220602CNY</t>
  </si>
  <si>
    <t xml:space="preserve">1055399	</t>
  </si>
  <si>
    <t xml:space="preserve">17945322724	</t>
  </si>
  <si>
    <t>[舟山]舟山新海景大酒店(80282237)</t>
  </si>
  <si>
    <t>商务双床房&lt;特惠专享&gt;&lt;双人入住&gt;&lt;无早&gt;</t>
  </si>
  <si>
    <t>庄水来,张燕森</t>
  </si>
  <si>
    <t xml:space="preserve">2553757	</t>
  </si>
  <si>
    <t>，</t>
  </si>
  <si>
    <t>202205151108280022</t>
  </si>
  <si>
    <t>202205152334150021</t>
  </si>
  <si>
    <t>202205162135480022</t>
  </si>
  <si>
    <t>202205151908000021</t>
  </si>
  <si>
    <t>A220602102859481</t>
  </si>
  <si>
    <t>房集：i220602102802 1363.45元</t>
  </si>
  <si>
    <t>CNY / HKD 当前参考汇率: 1.170709473</t>
  </si>
  <si>
    <t>总计：1603.45 CNY/
1877.17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</si>
  <si>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</si>
  <si>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</si>
  <si>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</si>
  <si>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</si>
  <si>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</si>
  <si>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</si>
  <si>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</si>
  <si>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</si>
  <si>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</si>
  <si>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</si>
  <si>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</si>
  <si>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</si>
  <si>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</si>
  <si>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</si>
  <si>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</si>
  <si>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</si>
  <si>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</si>
  <si>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</si>
  <si>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2022-05-17</t>
  </si>
  <si>
    <t>2553757</t>
  </si>
  <si>
    <t>舟山新海景大酒店</t>
  </si>
  <si>
    <t>2022-05-18</t>
  </si>
  <si>
    <t>退房日周结</t>
  </si>
  <si>
    <t>240.00</t>
  </si>
  <si>
    <t>RMB</t>
  </si>
  <si>
    <t>0</t>
  </si>
  <si>
    <t>0.00</t>
  </si>
  <si>
    <t>携程国内直连(DD)</t>
  </si>
  <si>
    <t>01.011249</t>
  </si>
  <si>
    <t>2022-05-17 10:33:03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</si>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</sst>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44697</v>
      </c>
      <c r="G2" s="6">
        <v>44698</v>
      </c>
      <c r="H2" s="4">
        <v>1</v>
      </c>
      <c r="I2" s="4">
        <v>1</v>
      </c>
      <c r="J2" s="4">
        <v>1</v>
      </c>
      <c r="K2" s="4" t="s">
        <v>30</v>
      </c>
      <c r="L2" s="4">
        <v>366.75</v>
      </c>
      <c r="M2" s="4">
        <v>366.75</v>
      </c>
      <c r="N2" s="4" t="s">
        <v>31</v>
      </c>
      <c r="O2" s="4" t="s">
        <v>32</v>
      </c>
      <c r="P2" s="4" t="s">
        <v>33</v>
      </c>
      <c r="Q2" s="4">
        <v>0</v>
      </c>
      <c r="R2" s="7">
        <v>44696</v>
      </c>
      <c r="S2" s="6">
        <v>44713</v>
      </c>
      <c r="T2" s="4" t="s">
        <v>34</v>
      </c>
      <c r="U2" s="4">
        <v>366.75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44697</v>
      </c>
      <c r="G3" s="6">
        <v>44698</v>
      </c>
      <c r="H3" s="4">
        <v>1</v>
      </c>
      <c r="I3" s="4">
        <v>1</v>
      </c>
      <c r="J3" s="4">
        <v>1</v>
      </c>
      <c r="K3" s="4" t="s">
        <v>30</v>
      </c>
      <c r="L3" s="4">
        <v>292.5</v>
      </c>
      <c r="M3" s="4">
        <v>292.5</v>
      </c>
      <c r="N3" s="4" t="s">
        <v>38</v>
      </c>
      <c r="O3" s="4" t="s">
        <v>32</v>
      </c>
      <c r="P3" s="4" t="s">
        <v>33</v>
      </c>
      <c r="Q3" s="4">
        <v>0</v>
      </c>
      <c r="R3" s="7">
        <v>44696</v>
      </c>
      <c r="S3" s="6">
        <v>44713</v>
      </c>
      <c r="T3" s="4" t="s">
        <v>34</v>
      </c>
      <c r="U3" s="4">
        <v>292.5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44697</v>
      </c>
      <c r="G4" s="6">
        <v>44698</v>
      </c>
      <c r="H4" s="4">
        <v>1</v>
      </c>
      <c r="I4" s="4">
        <v>1</v>
      </c>
      <c r="J4" s="4">
        <v>1</v>
      </c>
      <c r="K4" s="4" t="s">
        <v>30</v>
      </c>
      <c r="L4" s="4">
        <v>313</v>
      </c>
      <c r="M4" s="4">
        <v>313</v>
      </c>
      <c r="N4" s="4" t="s">
        <v>43</v>
      </c>
      <c r="O4" s="4" t="s">
        <v>32</v>
      </c>
      <c r="P4" s="4" t="s">
        <v>33</v>
      </c>
      <c r="Q4" s="4">
        <v>0</v>
      </c>
      <c r="R4" s="7">
        <v>44697</v>
      </c>
      <c r="S4" s="6">
        <v>44713</v>
      </c>
      <c r="T4" s="4" t="s">
        <v>34</v>
      </c>
      <c r="U4" s="4">
        <v>313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44698</v>
      </c>
      <c r="G5" s="6">
        <v>44699</v>
      </c>
      <c r="H5" s="4">
        <v>1</v>
      </c>
      <c r="I5" s="4">
        <v>1</v>
      </c>
      <c r="J5" s="4">
        <v>1</v>
      </c>
      <c r="K5" s="4" t="s">
        <v>30</v>
      </c>
      <c r="L5" s="4">
        <v>391.2</v>
      </c>
      <c r="M5" s="4">
        <v>391.2</v>
      </c>
      <c r="N5" s="4" t="s">
        <v>45</v>
      </c>
      <c r="O5" s="4" t="s">
        <v>46</v>
      </c>
      <c r="P5" s="4" t="s">
        <v>33</v>
      </c>
      <c r="Q5" s="4">
        <v>0</v>
      </c>
      <c r="R5" s="7">
        <v>44696</v>
      </c>
      <c r="S5" s="6">
        <v>44714</v>
      </c>
      <c r="T5" s="4" t="s">
        <v>34</v>
      </c>
      <c r="U5" s="4">
        <v>391.2</v>
      </c>
      <c r="V5" s="4">
        <v>0</v>
      </c>
      <c r="W5" s="4">
        <v>0</v>
      </c>
      <c r="X5" s="4" t="s">
        <v>35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44698</v>
      </c>
      <c r="G6" s="6">
        <v>44699</v>
      </c>
      <c r="H6" s="4">
        <v>2</v>
      </c>
      <c r="I6" s="4">
        <v>1</v>
      </c>
      <c r="J6" s="4">
        <v>2</v>
      </c>
      <c r="K6" s="4" t="s">
        <v>30</v>
      </c>
      <c r="L6" s="4">
        <v>240</v>
      </c>
      <c r="M6" s="4">
        <v>240</v>
      </c>
      <c r="N6" s="4" t="s">
        <v>51</v>
      </c>
      <c r="O6" s="4" t="s">
        <v>46</v>
      </c>
      <c r="P6" s="4" t="s">
        <v>33</v>
      </c>
      <c r="Q6" s="4">
        <v>0</v>
      </c>
      <c r="R6" s="7">
        <v>44698</v>
      </c>
      <c r="S6" s="6">
        <v>44714</v>
      </c>
      <c r="T6" s="4" t="s">
        <v>34</v>
      </c>
      <c r="U6" s="4">
        <v>240</v>
      </c>
      <c r="V6" s="4">
        <v>0</v>
      </c>
      <c r="W6" s="4">
        <v>0</v>
      </c>
      <c r="X6" s="4" t="s">
        <v>52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2" sqref="A12:E1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10">
      <c r="A2" s="5">
        <v>17936356642</v>
      </c>
      <c r="B2" s="6">
        <v>44697</v>
      </c>
      <c r="C2" s="6">
        <v>44698</v>
      </c>
      <c r="D2" s="4">
        <v>366.75</v>
      </c>
      <c r="E2" s="4">
        <v>366.75</v>
      </c>
      <c r="F2" s="8" t="s">
        <v>54</v>
      </c>
      <c r="G2" s="4">
        <f>D2-E2</f>
        <v>0</v>
      </c>
      <c r="H2" s="4" t="str">
        <f>$H$1&amp;F2</f>
        <v>，202205151108280022</v>
      </c>
      <c r="I2" s="4" t="e">
        <f>VLOOKUP(A2,HOP!A:U,21,0)</f>
        <v>#N/A</v>
      </c>
      <c r="J2" s="4">
        <v>5.15</v>
      </c>
    </row>
    <row r="3" s="4" customFormat="1" spans="1:10">
      <c r="A3" s="5">
        <v>17939998672</v>
      </c>
      <c r="B3" s="6">
        <v>44697</v>
      </c>
      <c r="C3" s="6">
        <v>44698</v>
      </c>
      <c r="D3" s="4">
        <v>292.5</v>
      </c>
      <c r="E3" s="4">
        <v>292.5</v>
      </c>
      <c r="F3" s="8" t="s">
        <v>55</v>
      </c>
      <c r="G3" s="4">
        <f>D3-E3</f>
        <v>0</v>
      </c>
      <c r="H3" s="4" t="str">
        <f>$H$1&amp;F3</f>
        <v>，202205152334150021</v>
      </c>
      <c r="I3" s="4" t="e">
        <f>VLOOKUP(A3,HOP!A:U,21,0)</f>
        <v>#N/A</v>
      </c>
      <c r="J3" s="4">
        <v>5.15</v>
      </c>
    </row>
    <row r="4" s="4" customFormat="1" spans="1:10">
      <c r="A4" s="5">
        <v>17944486785</v>
      </c>
      <c r="B4" s="6">
        <v>44697</v>
      </c>
      <c r="C4" s="6">
        <v>44698</v>
      </c>
      <c r="D4" s="4">
        <v>313</v>
      </c>
      <c r="E4" s="4">
        <v>313</v>
      </c>
      <c r="F4" s="8" t="s">
        <v>56</v>
      </c>
      <c r="G4" s="4">
        <f>D4-E4</f>
        <v>0</v>
      </c>
      <c r="H4" s="4" t="str">
        <f>$H$1&amp;F4</f>
        <v>，202205162135480022</v>
      </c>
      <c r="I4" s="4" t="e">
        <f>VLOOKUP(A4,HOP!A:U,21,0)</f>
        <v>#N/A</v>
      </c>
      <c r="J4" s="4">
        <v>5.16</v>
      </c>
    </row>
    <row r="5" s="4" customFormat="1" spans="1:10">
      <c r="A5" s="5">
        <v>17937609271</v>
      </c>
      <c r="B5" s="6">
        <v>44698</v>
      </c>
      <c r="C5" s="6">
        <v>44699</v>
      </c>
      <c r="D5" s="4">
        <v>391.2</v>
      </c>
      <c r="E5" s="4">
        <v>391.2</v>
      </c>
      <c r="F5" s="8" t="s">
        <v>57</v>
      </c>
      <c r="G5" s="4">
        <f>D5-E5</f>
        <v>0</v>
      </c>
      <c r="H5" s="4" t="str">
        <f>$H$1&amp;F5</f>
        <v>，202205151908000021</v>
      </c>
      <c r="I5" s="4" t="e">
        <f>VLOOKUP(A5,HOP!A:U,21,0)</f>
        <v>#N/A</v>
      </c>
      <c r="J5" s="4">
        <v>5.15</v>
      </c>
    </row>
    <row r="6" s="4" customFormat="1" spans="1:9">
      <c r="A6" s="5">
        <v>17945322724</v>
      </c>
      <c r="B6" s="6">
        <v>44698</v>
      </c>
      <c r="C6" s="6">
        <v>44699</v>
      </c>
      <c r="D6" s="4">
        <v>240</v>
      </c>
      <c r="E6" s="4" t="str">
        <f>VLOOKUP(A6,HOP!A:L,12,0)</f>
        <v>240.00</v>
      </c>
      <c r="F6" s="4" t="str">
        <f>VLOOKUP(A6,HOP!A:C,3,0)</f>
        <v>2553757</v>
      </c>
      <c r="G6" s="4">
        <f>D6-E6</f>
        <v>0</v>
      </c>
      <c r="H6" s="4" t="str">
        <f>$H$1&amp;F6</f>
        <v>，2553757</v>
      </c>
      <c r="I6" s="4" t="str">
        <f>VLOOKUP(A6,HOP!A:U,21,0)</f>
        <v>直采</v>
      </c>
    </row>
    <row r="8" spans="4:4">
      <c r="D8" s="4">
        <f>SUM(D2:D7)</f>
        <v>1603.45</v>
      </c>
    </row>
    <row r="12" spans="1:5">
      <c r="A12" s="4" t="s">
        <v>58</v>
      </c>
      <c r="D12" s="4">
        <v>240</v>
      </c>
      <c r="E12" s="4">
        <v>280.97</v>
      </c>
    </row>
    <row r="13" spans="1:5">
      <c r="A13" s="4" t="s">
        <v>59</v>
      </c>
      <c r="D13" s="4">
        <v>1363.45</v>
      </c>
      <c r="E13" s="4">
        <v>1596.2</v>
      </c>
    </row>
    <row r="14" spans="1:5">
      <c r="A14" s="4" t="s">
        <v>60</v>
      </c>
      <c r="D14" s="4">
        <f>SUM(D12:D13)</f>
        <v>1603.45</v>
      </c>
      <c r="E14" s="4">
        <f>SUM(E12:E13)</f>
        <v>1877.17</v>
      </c>
    </row>
    <row r="15" spans="1:1">
      <c r="A15" s="4" t="s">
        <v>61</v>
      </c>
    </row>
  </sheetData>
  <autoFilter ref="A1:XFD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2" width="8" style="1"/>
    <col min="3" max="3" width="9.25" style="1" customWidth="1"/>
    <col min="4" max="16383" width="8" style="1"/>
  </cols>
  <sheetData>
    <row r="1" s="1" customFormat="1" spans="1:21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</row>
    <row r="2" s="1" customFormat="1" spans="1:21">
      <c r="A2" s="3">
        <v>17945322724</v>
      </c>
      <c r="B2" s="1" t="s">
        <v>80</v>
      </c>
      <c r="C2" s="1" t="s">
        <v>81</v>
      </c>
      <c r="D2" s="1" t="s">
        <v>82</v>
      </c>
      <c r="E2" s="1" t="s">
        <v>51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2022-06-02T02:16:20Z</dcterms:created>
  <dcterms:modified xsi:type="dcterms:W3CDTF">2022-06-02T02:26:01Z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E19D6043EA0D4CD18D5D3096B788E64F</vt:lpwstr>
  </property>
  <property fmtid="{D5CDD505-2E9C-101B-9397-08002B2CF9AE}" pid="3" name="KSOProductBuildVer">
    <vt:lpwstr>2052-11.1.0.11744</vt:lpwstr>
  </property>
</Properties>
</file>