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<sst xmlns="http://schemas.openxmlformats.org/spreadsheetml/2006/main" count="142" uniqueCount="86">
  <si>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</si>
  <si>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</si>
  <si>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</si>
  <si>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</si>
  <si>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</si>
  <si>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</si>
  <si>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</si>
  <si>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</si>
  <si>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</si>
  <si>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</si>
  <si>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</si>
  <si>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</si>
  <si>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</si>
  <si>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</si>
  <si>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</si>
  <si>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</si>
  <si>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</si>
  <si>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</si>
  <si>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</si>
  <si>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</si>
  <si>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</si>
  <si>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</si>
  <si>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</si>
  <si>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</si>
  <si>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</si>
  <si>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18016627421	</t>
  </si>
  <si>
    <t>Ctrip</t>
  </si>
  <si>
    <t>正常</t>
  </si>
  <si>
    <t>[嘉兴]维也纳3好酒店（嘉兴湘家荡店）(71511712)</t>
  </si>
  <si>
    <t>高级大床房&lt;双人入住&gt;&lt;内宾&gt;&lt;预付&gt;&lt;双早&gt;</t>
  </si>
  <si>
    <t>CNY</t>
  </si>
  <si>
    <t>吴学坤</t>
  </si>
  <si>
    <t>CA11323220602CNY</t>
  </si>
  <si>
    <t>未提现</t>
  </si>
  <si>
    <t>携程开票</t>
  </si>
  <si>
    <t xml:space="preserve">	</t>
  </si>
  <si>
    <t xml:space="preserve">18017229087	</t>
  </si>
  <si>
    <t>[杭州]杭州滨江江陵路亚朵酒店(50197217)</t>
  </si>
  <si>
    <t>雅致双床房&lt;双人入住&gt;&lt;内宾&gt;&lt;预付&gt;&lt;单早&gt;</t>
  </si>
  <si>
    <t>温政</t>
  </si>
  <si>
    <t>取消</t>
  </si>
  <si>
    <t xml:space="preserve">18017763761	</t>
  </si>
  <si>
    <t>[惠州]维也纳酒店(大亚湾新寮店)(79028214)</t>
  </si>
  <si>
    <t>豪华大床房&lt;双人入住&gt;&lt;内宾&gt;&lt;预付&gt;&lt;双早&gt;</t>
  </si>
  <si>
    <t>宋立猛</t>
  </si>
  <si>
    <t>，</t>
  </si>
  <si>
    <t>A220602094535481</t>
  </si>
  <si>
    <t>CNY / HKD 当前参考汇率: 1.170639615</t>
  </si>
  <si>
    <t>总计：411.47 CNY/
481.68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</si>
  <si>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</si>
  <si>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</si>
  <si>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</si>
  <si>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</si>
  <si>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</si>
  <si>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</si>
  <si>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</si>
  <si>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</si>
  <si>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</si>
  <si>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</si>
  <si>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</si>
  <si>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</si>
  <si>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</si>
  <si>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</si>
  <si>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</si>
  <si>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</si>
  <si>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</si>
  <si>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</si>
  <si>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</si>
  <si>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2568191</t>
  </si>
  <si>
    <t xml:space="preserve">维也纳酒店(大亚湾新寮店) </t>
  </si>
  <si>
    <t>2022-05-30</t>
  </si>
  <si>
    <t>退房日月结</t>
  </si>
  <si>
    <t>206.24</t>
  </si>
  <si>
    <t>RMB</t>
  </si>
  <si>
    <t>0</t>
  </si>
  <si>
    <t>0.00</t>
  </si>
  <si>
    <t>携程汇智国内直连</t>
  </si>
  <si>
    <t>1861</t>
  </si>
  <si>
    <t>2022-05-29 16:54:53</t>
  </si>
  <si>
    <t>否</t>
  </si>
  <si>
    <t>汇智国际旅游发展有限公司</t>
  </si>
  <si>
    <t>直连</t>
  </si>
  <si>
    <t>2567766</t>
  </si>
  <si>
    <t>维也纳3好酒店（嘉兴湘家荡店）</t>
  </si>
  <si>
    <t>205.23</t>
  </si>
  <si>
    <t>2022-05-29 10:53:53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</si>
</sst>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44710</v>
      </c>
      <c r="G2" s="6">
        <v>44711</v>
      </c>
      <c r="H2" s="4">
        <v>1</v>
      </c>
      <c r="I2" s="4">
        <v>1</v>
      </c>
      <c r="J2" s="4">
        <v>1</v>
      </c>
      <c r="K2" s="4" t="s">
        <v>30</v>
      </c>
      <c r="L2" s="4">
        <v>205.23</v>
      </c>
      <c r="M2" s="4">
        <v>205.23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44714</v>
      </c>
      <c r="T2" s="4" t="s">
        <v>34</v>
      </c>
      <c r="U2" s="4">
        <v>205.23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44710</v>
      </c>
      <c r="G3" s="6">
        <v>44711</v>
      </c>
      <c r="H3" s="4">
        <v>1</v>
      </c>
      <c r="I3" s="4">
        <v>1</v>
      </c>
      <c r="J3" s="4">
        <v>1</v>
      </c>
      <c r="K3" s="4" t="s">
        <v>30</v>
      </c>
      <c r="L3" s="4">
        <v>387.64</v>
      </c>
      <c r="M3" s="4">
        <v>387.64</v>
      </c>
      <c r="N3" s="4" t="s">
        <v>39</v>
      </c>
      <c r="O3" s="4" t="s">
        <v>32</v>
      </c>
      <c r="P3" s="4" t="s">
        <v>33</v>
      </c>
      <c r="Q3" s="4">
        <v>0</v>
      </c>
      <c r="R3" s="7">
        <v>44710</v>
      </c>
      <c r="S3" s="6">
        <v>44714</v>
      </c>
      <c r="T3" s="4" t="s">
        <v>34</v>
      </c>
      <c r="U3" s="4">
        <v>387.64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44710</v>
      </c>
      <c r="G4" s="6">
        <v>44711</v>
      </c>
      <c r="H4" s="4">
        <v>1</v>
      </c>
      <c r="I4" s="4">
        <v>1</v>
      </c>
      <c r="J4" s="4">
        <v>1</v>
      </c>
      <c r="K4" s="4" t="s">
        <v>30</v>
      </c>
      <c r="L4" s="4">
        <v>-387.64</v>
      </c>
      <c r="M4" s="4">
        <v>-387.64</v>
      </c>
      <c r="N4" s="4" t="s">
        <v>39</v>
      </c>
      <c r="O4" s="4" t="s">
        <v>32</v>
      </c>
      <c r="P4" s="4" t="s">
        <v>33</v>
      </c>
      <c r="Q4" s="4">
        <v>0</v>
      </c>
      <c r="R4" s="7">
        <v>44710</v>
      </c>
      <c r="S4" s="6">
        <v>44714</v>
      </c>
      <c r="T4" s="4" t="s">
        <v>34</v>
      </c>
      <c r="U4" s="4">
        <v>-387.64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44710</v>
      </c>
      <c r="G5" s="6">
        <v>44711</v>
      </c>
      <c r="H5" s="4">
        <v>1</v>
      </c>
      <c r="I5" s="4">
        <v>1</v>
      </c>
      <c r="J5" s="4">
        <v>1</v>
      </c>
      <c r="K5" s="4" t="s">
        <v>30</v>
      </c>
      <c r="L5" s="4">
        <v>206.24</v>
      </c>
      <c r="M5" s="4">
        <v>206.24</v>
      </c>
      <c r="N5" s="4" t="s">
        <v>44</v>
      </c>
      <c r="O5" s="4" t="s">
        <v>32</v>
      </c>
      <c r="P5" s="4" t="s">
        <v>33</v>
      </c>
      <c r="Q5" s="4">
        <v>0</v>
      </c>
      <c r="R5" s="7">
        <v>44710</v>
      </c>
      <c r="S5" s="6">
        <v>44714</v>
      </c>
      <c r="T5" s="4" t="s">
        <v>34</v>
      </c>
      <c r="U5" s="4">
        <v>206.24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18016627421</v>
      </c>
      <c r="B2" s="6">
        <v>44710</v>
      </c>
      <c r="C2" s="6">
        <v>44711</v>
      </c>
      <c r="D2" s="4">
        <v>205.23</v>
      </c>
      <c r="E2" s="4" t="str">
        <f>VLOOKUP(A2,HOP!A:L,12,0)</f>
        <v>205.23</v>
      </c>
      <c r="F2" s="4" t="str">
        <f>VLOOKUP(A2,HOP!A:C,3,0)</f>
        <v>2567766</v>
      </c>
      <c r="G2" s="4">
        <f>D2-E2</f>
        <v>0</v>
      </c>
      <c r="H2" s="4" t="str">
        <f>$H$1&amp;F2</f>
        <v>，2567766</v>
      </c>
      <c r="I2" s="4" t="str">
        <f>VLOOKUP(A2,HOP!A:U,21,0)</f>
        <v>直连</v>
      </c>
    </row>
    <row r="3" s="4" customFormat="1" hidden="1" spans="1:9">
      <c r="A3" s="5">
        <v>18017229087</v>
      </c>
      <c r="B3" s="6">
        <v>44710</v>
      </c>
      <c r="C3" s="6">
        <v>44711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18017763761</v>
      </c>
      <c r="B4" s="6">
        <v>44710</v>
      </c>
      <c r="C4" s="6">
        <v>44711</v>
      </c>
      <c r="D4" s="4">
        <v>206.24</v>
      </c>
      <c r="E4" s="4" t="str">
        <f>VLOOKUP(A4,HOP!A:L,12,0)</f>
        <v>206.24</v>
      </c>
      <c r="F4" s="4" t="str">
        <f>VLOOKUP(A4,HOP!A:C,3,0)</f>
        <v>2568191</v>
      </c>
      <c r="G4" s="4">
        <f>D4-E4</f>
        <v>0</v>
      </c>
      <c r="H4" s="4" t="str">
        <f>$H$1&amp;F4</f>
        <v>，2568191</v>
      </c>
      <c r="I4" s="4" t="str">
        <f>VLOOKUP(A4,HOP!A:U,21,0)</f>
        <v>直连</v>
      </c>
    </row>
    <row r="6" spans="4:4">
      <c r="D6" s="4">
        <f>SUM(D2:D5)</f>
        <v>411.47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autoFilter ref="A1:XFD6">
    <filterColumn colId="3">
      <filters blank="1">
        <filter val="205.23"/>
        <filter val="206.24"/>
        <filter val="411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18017763761</v>
      </c>
      <c r="B2" s="1" t="s">
        <v>67</v>
      </c>
      <c r="C2" s="1" t="s">
        <v>68</v>
      </c>
      <c r="D2" s="1" t="s">
        <v>69</v>
      </c>
      <c r="E2" s="1" t="s">
        <v>44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</row>
    <row r="3" s="1" customFormat="1" spans="1:21">
      <c r="A3" s="3">
        <v>18016627421</v>
      </c>
      <c r="B3" s="1" t="s">
        <v>67</v>
      </c>
      <c r="C3" s="1" t="s">
        <v>82</v>
      </c>
      <c r="D3" s="1" t="s">
        <v>83</v>
      </c>
      <c r="E3" s="1" t="s">
        <v>31</v>
      </c>
      <c r="F3" s="1" t="s">
        <v>67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85</v>
      </c>
      <c r="S3" s="1" t="s">
        <v>79</v>
      </c>
      <c r="T3" s="1" t="s">
        <v>80</v>
      </c>
      <c r="U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2022-06-02T01:38:03Z</dcterms:created>
  <dcterms:modified xsi:type="dcterms:W3CDTF">2022-06-02T01:42:38Z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0592085C1A3F42669F91E12CAD1B04A0</vt:lpwstr>
  </property>
  <property fmtid="{D5CDD505-2E9C-101B-9397-08002B2CF9AE}" pid="3" name="KSOProductBuildVer">
    <vt:lpwstr>2052-11.1.0.11744</vt:lpwstr>
  </property>
</Properties>
</file>