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对账!$A$1:$J$15</definedName>
  </definedNames>
  <calcPr calcId="144525" concurrentCalc="0"/>
</workbook>
</file>

<file path=xl/sharedStrings.xml><?xml version="1.0" encoding="utf-8"?>
<sst xmlns="http://schemas.openxmlformats.org/spreadsheetml/2006/main" count="517" uniqueCount="155">
  <si>
    <t>同程旅行对账单
(账期：20220530-20220605)</t>
  </si>
  <si>
    <t>应付房费总金额</t>
  </si>
  <si>
    <t>应付罚金总金额</t>
  </si>
  <si>
    <t>调整项</t>
  </si>
  <si>
    <t>币种</t>
  </si>
  <si>
    <t>应付合计</t>
  </si>
  <si>
    <t>4356.00</t>
  </si>
  <si>
    <t>0.00</t>
  </si>
  <si>
    <t>CNY</t>
  </si>
  <si>
    <t>贵阳溪山里酒店</t>
  </si>
  <si>
    <t/>
  </si>
  <si>
    <t>小计:1844.00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</si>
  <si>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</si>
  <si>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</si>
  <si>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</si>
  <si>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</si>
  <si>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</si>
  <si>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</si>
  <si>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</si>
  <si>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</si>
  <si>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</si>
  <si>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</si>
  <si>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</si>
  <si>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1447691367</t>
  </si>
  <si>
    <t>179610</t>
  </si>
  <si>
    <t>杨超</t>
  </si>
  <si>
    <t>高级双床房</t>
  </si>
  <si>
    <t>2022/05/30</t>
  </si>
  <si>
    <t>2022/05/31</t>
  </si>
  <si>
    <t>1.00</t>
  </si>
  <si>
    <t>359.00</t>
  </si>
  <si>
    <t>1448601258</t>
  </si>
  <si>
    <t>179642</t>
  </si>
  <si>
    <t>田永辉</t>
  </si>
  <si>
    <t>2022/06/02</t>
  </si>
  <si>
    <t>2.00</t>
  </si>
  <si>
    <t>746.00</t>
  </si>
  <si>
    <t>1452387495</t>
  </si>
  <si>
    <t>179763</t>
  </si>
  <si>
    <t>罗鑫</t>
  </si>
  <si>
    <t>高级大床房</t>
  </si>
  <si>
    <t>2022/06/03</t>
  </si>
  <si>
    <t>2022/06/04</t>
  </si>
  <si>
    <t>387.00</t>
  </si>
  <si>
    <t>1453752212</t>
  </si>
  <si>
    <t>179803</t>
  </si>
  <si>
    <t>张毅</t>
  </si>
  <si>
    <t>高级精致房</t>
  </si>
  <si>
    <t>2022/06/05</t>
  </si>
  <si>
    <t>352.00</t>
  </si>
  <si>
    <t>佛山碧桂园度假村</t>
  </si>
  <si>
    <t>小计:390.00</t>
  </si>
  <si>
    <t>1449792172</t>
  </si>
  <si>
    <t>杨红红</t>
  </si>
  <si>
    <t>喜悦· 花园双床房</t>
  </si>
  <si>
    <t>2022/06/01</t>
  </si>
  <si>
    <t>390.00</t>
  </si>
  <si>
    <t>英德石头酒店</t>
  </si>
  <si>
    <t>小计:638.00</t>
  </si>
  <si>
    <t>1452123095</t>
  </si>
  <si>
    <t>陈玉兰</t>
  </si>
  <si>
    <t>独栋私家泡池大床房</t>
  </si>
  <si>
    <t>408.00</t>
  </si>
  <si>
    <t>1452130107</t>
  </si>
  <si>
    <t>孟祥海</t>
  </si>
  <si>
    <t>园景双人房</t>
  </si>
  <si>
    <t>230.00</t>
  </si>
  <si>
    <t>广州知祥酒店公寓</t>
  </si>
  <si>
    <t>小计:450.00</t>
  </si>
  <si>
    <t>1449864824</t>
  </si>
  <si>
    <t>易鹏</t>
  </si>
  <si>
    <t>标准双床房</t>
  </si>
  <si>
    <t>160.00</t>
  </si>
  <si>
    <t>1450075028</t>
  </si>
  <si>
    <t>A1317</t>
  </si>
  <si>
    <t>于松</t>
  </si>
  <si>
    <t>标准大床房</t>
  </si>
  <si>
    <t>145.00</t>
  </si>
  <si>
    <t>1451379604</t>
  </si>
  <si>
    <t>A1220</t>
  </si>
  <si>
    <t>周惬</t>
  </si>
  <si>
    <t>舟山新海景大酒店</t>
  </si>
  <si>
    <t>小计:230.00</t>
  </si>
  <si>
    <t>1448536675</t>
  </si>
  <si>
    <t>陈叶敏</t>
  </si>
  <si>
    <t>商务双床房</t>
  </si>
  <si>
    <t>115.00</t>
  </si>
  <si>
    <t>1450985812</t>
  </si>
  <si>
    <t>田向喜</t>
  </si>
  <si>
    <t>深圳南山智选假日酒店</t>
  </si>
  <si>
    <t>小计:804.00</t>
  </si>
  <si>
    <t>1448016730</t>
  </si>
  <si>
    <t>曲睿</t>
  </si>
  <si>
    <t>402.00</t>
  </si>
  <si>
    <t>1448952511</t>
  </si>
  <si>
    <t>肖为</t>
  </si>
  <si>
    <t>，</t>
  </si>
  <si>
    <t>202205301456590025</t>
  </si>
  <si>
    <t>202205311004270021</t>
  </si>
  <si>
    <t>202206031700270021</t>
  </si>
  <si>
    <t>202206042132210021</t>
  </si>
  <si>
    <t>202206011218200025</t>
  </si>
  <si>
    <t>202206011640270021</t>
  </si>
  <si>
    <t>202206021956400021</t>
  </si>
  <si>
    <t>A220607103047481</t>
  </si>
  <si>
    <t>房集：i220607103013 2294元</t>
  </si>
  <si>
    <t>总计：4356元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</si>
  <si>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</si>
  <si>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</si>
  <si>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</si>
  <si>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</si>
  <si>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</si>
  <si>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</si>
  <si>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</si>
  <si>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</si>
  <si>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</si>
  <si>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</si>
  <si>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</si>
  <si>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</si>
  <si>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</si>
  <si>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</si>
  <si>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</si>
  <si>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</si>
  <si>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</si>
  <si>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</si>
  <si>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</si>
  <si>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2022-06-03</t>
  </si>
  <si>
    <t>2575032</t>
  </si>
  <si>
    <t>英德英石园石头酒店</t>
  </si>
  <si>
    <t>2022-06-04</t>
  </si>
  <si>
    <t>退房日周结</t>
  </si>
  <si>
    <t>RMB</t>
  </si>
  <si>
    <t>0</t>
  </si>
  <si>
    <t>同程艺龙国内酒店EBK</t>
  </si>
  <si>
    <t>3703</t>
  </si>
  <si>
    <t>2022-06-03 11:41:09</t>
  </si>
  <si>
    <t>否</t>
  </si>
  <si>
    <t>广州汇登信息科技有限公司</t>
  </si>
  <si>
    <t>直采</t>
  </si>
  <si>
    <t>2575027</t>
  </si>
  <si>
    <t>2022-06-03 11:39:36</t>
  </si>
  <si>
    <t>2022-06-02</t>
  </si>
  <si>
    <t>2573583</t>
  </si>
  <si>
    <t>2022-06-02 13:01:31</t>
  </si>
  <si>
    <t>2022-06-01</t>
  </si>
  <si>
    <t>2571945</t>
  </si>
  <si>
    <t>2022-06-01 10:57:53</t>
  </si>
  <si>
    <t>2022-05-31</t>
  </si>
  <si>
    <t>2571061</t>
  </si>
  <si>
    <t>2022-05-31 17:22:45</t>
  </si>
  <si>
    <t>2570397</t>
  </si>
  <si>
    <t>2022-05-31 08:46:17</t>
  </si>
  <si>
    <t>2022-05-30</t>
  </si>
  <si>
    <t>2569959</t>
  </si>
  <si>
    <t>2022-05-30 21:56:36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</si>
</sst>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3" borderId="4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17" fillId="18" borderId="2" applyNumberFormat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35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10" spans="2:12">
      <c r="B10" s="3" t="s">
        <v>9</v>
      </c>
      <c r="C10" s="3" t="s">
        <v>10</v>
      </c>
      <c r="D10" s="3" t="s">
        <v>10</v>
      </c>
      <c r="E10" s="3" t="s">
        <v>10</v>
      </c>
      <c r="F10" s="3" t="s">
        <v>11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</row>
    <row r="11" spans="2:12"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4</v>
      </c>
      <c r="K11" s="3" t="s">
        <v>20</v>
      </c>
      <c r="L11" s="3" t="s">
        <v>21</v>
      </c>
    </row>
    <row r="12" spans="2:12">
      <c r="B12" t="s">
        <v>22</v>
      </c>
      <c r="C12" t="s">
        <v>23</v>
      </c>
      <c r="D12" t="s">
        <v>24</v>
      </c>
      <c r="E12" t="s">
        <v>25</v>
      </c>
      <c r="F12" t="s">
        <v>26</v>
      </c>
      <c r="G12" t="s">
        <v>27</v>
      </c>
      <c r="H12" t="s">
        <v>28</v>
      </c>
      <c r="I12" t="s">
        <v>29</v>
      </c>
      <c r="J12" t="s">
        <v>8</v>
      </c>
      <c r="K12" t="s">
        <v>10</v>
      </c>
      <c r="L12" t="s">
        <v>30</v>
      </c>
    </row>
    <row r="13" spans="2:12">
      <c r="B13" t="s">
        <v>22</v>
      </c>
      <c r="C13" t="s">
        <v>31</v>
      </c>
      <c r="D13" t="s">
        <v>32</v>
      </c>
      <c r="E13" t="s">
        <v>33</v>
      </c>
      <c r="F13" t="s">
        <v>26</v>
      </c>
      <c r="G13" t="s">
        <v>28</v>
      </c>
      <c r="H13" t="s">
        <v>34</v>
      </c>
      <c r="I13" t="s">
        <v>35</v>
      </c>
      <c r="J13" t="s">
        <v>8</v>
      </c>
      <c r="K13" t="s">
        <v>10</v>
      </c>
      <c r="L13" t="s">
        <v>36</v>
      </c>
    </row>
    <row r="14" spans="2:12">
      <c r="B14" t="s">
        <v>22</v>
      </c>
      <c r="C14" t="s">
        <v>37</v>
      </c>
      <c r="D14" t="s">
        <v>38</v>
      </c>
      <c r="E14" t="s">
        <v>39</v>
      </c>
      <c r="F14" t="s">
        <v>40</v>
      </c>
      <c r="G14" t="s">
        <v>41</v>
      </c>
      <c r="H14" t="s">
        <v>42</v>
      </c>
      <c r="I14" t="s">
        <v>29</v>
      </c>
      <c r="J14" t="s">
        <v>8</v>
      </c>
      <c r="K14" t="s">
        <v>10</v>
      </c>
      <c r="L14" t="s">
        <v>43</v>
      </c>
    </row>
    <row r="15" spans="2:12">
      <c r="B15" t="s">
        <v>22</v>
      </c>
      <c r="C15" t="s">
        <v>44</v>
      </c>
      <c r="D15" t="s">
        <v>45</v>
      </c>
      <c r="E15" t="s">
        <v>46</v>
      </c>
      <c r="F15" t="s">
        <v>47</v>
      </c>
      <c r="G15" t="s">
        <v>42</v>
      </c>
      <c r="H15" t="s">
        <v>48</v>
      </c>
      <c r="I15" t="s">
        <v>29</v>
      </c>
      <c r="J15" t="s">
        <v>8</v>
      </c>
      <c r="K15" t="s">
        <v>10</v>
      </c>
      <c r="L15" t="s">
        <v>49</v>
      </c>
    </row>
    <row r="16" spans="2:12">
      <c r="B16" s="3" t="s">
        <v>50</v>
      </c>
      <c r="C16" s="3" t="s">
        <v>10</v>
      </c>
      <c r="D16" s="3" t="s">
        <v>10</v>
      </c>
      <c r="E16" s="3" t="s">
        <v>10</v>
      </c>
      <c r="F16" s="3" t="s">
        <v>51</v>
      </c>
      <c r="G16" s="3" t="s">
        <v>10</v>
      </c>
      <c r="H16" s="3" t="s">
        <v>10</v>
      </c>
      <c r="I16" s="3" t="s">
        <v>10</v>
      </c>
      <c r="J16" s="3" t="s">
        <v>10</v>
      </c>
      <c r="K16" s="3" t="s">
        <v>10</v>
      </c>
      <c r="L16" s="3" t="s">
        <v>10</v>
      </c>
    </row>
    <row r="17" spans="2:12">
      <c r="B17" s="3" t="s">
        <v>12</v>
      </c>
      <c r="C17" s="3" t="s">
        <v>13</v>
      </c>
      <c r="D17" s="3" t="s">
        <v>14</v>
      </c>
      <c r="E17" s="3" t="s">
        <v>15</v>
      </c>
      <c r="F17" s="3" t="s">
        <v>16</v>
      </c>
      <c r="G17" s="3" t="s">
        <v>17</v>
      </c>
      <c r="H17" s="3" t="s">
        <v>18</v>
      </c>
      <c r="I17" s="3" t="s">
        <v>19</v>
      </c>
      <c r="J17" s="3" t="s">
        <v>4</v>
      </c>
      <c r="K17" s="3" t="s">
        <v>20</v>
      </c>
      <c r="L17" s="3" t="s">
        <v>21</v>
      </c>
    </row>
    <row r="18" spans="2:12">
      <c r="B18" t="s">
        <v>22</v>
      </c>
      <c r="C18" t="s">
        <v>52</v>
      </c>
      <c r="D18" t="s">
        <v>10</v>
      </c>
      <c r="E18" t="s">
        <v>53</v>
      </c>
      <c r="F18" t="s">
        <v>54</v>
      </c>
      <c r="G18" t="s">
        <v>55</v>
      </c>
      <c r="H18" t="s">
        <v>34</v>
      </c>
      <c r="I18" t="s">
        <v>29</v>
      </c>
      <c r="J18" t="s">
        <v>8</v>
      </c>
      <c r="K18" t="s">
        <v>10</v>
      </c>
      <c r="L18" t="s">
        <v>56</v>
      </c>
    </row>
    <row r="19" spans="2:12">
      <c r="B19" s="3" t="s">
        <v>57</v>
      </c>
      <c r="C19" s="3" t="s">
        <v>10</v>
      </c>
      <c r="D19" s="3" t="s">
        <v>10</v>
      </c>
      <c r="E19" s="3" t="s">
        <v>10</v>
      </c>
      <c r="F19" s="3" t="s">
        <v>58</v>
      </c>
      <c r="G19" s="3" t="s">
        <v>10</v>
      </c>
      <c r="H19" s="3" t="s">
        <v>10</v>
      </c>
      <c r="I19" s="3" t="s">
        <v>10</v>
      </c>
      <c r="J19" s="3" t="s">
        <v>10</v>
      </c>
      <c r="K19" s="3" t="s">
        <v>10</v>
      </c>
      <c r="L19" s="3" t="s">
        <v>10</v>
      </c>
    </row>
    <row r="20" spans="2:12">
      <c r="B20" s="3" t="s">
        <v>12</v>
      </c>
      <c r="C20" s="3" t="s">
        <v>13</v>
      </c>
      <c r="D20" s="3" t="s">
        <v>14</v>
      </c>
      <c r="E20" s="3" t="s">
        <v>15</v>
      </c>
      <c r="F20" s="3" t="s">
        <v>16</v>
      </c>
      <c r="G20" s="3" t="s">
        <v>17</v>
      </c>
      <c r="H20" s="3" t="s">
        <v>18</v>
      </c>
      <c r="I20" s="3" t="s">
        <v>19</v>
      </c>
      <c r="J20" s="3" t="s">
        <v>4</v>
      </c>
      <c r="K20" s="3" t="s">
        <v>20</v>
      </c>
      <c r="L20" s="3" t="s">
        <v>21</v>
      </c>
    </row>
    <row r="21" spans="2:12">
      <c r="B21" t="s">
        <v>22</v>
      </c>
      <c r="C21" t="s">
        <v>59</v>
      </c>
      <c r="D21" t="s">
        <v>10</v>
      </c>
      <c r="E21" t="s">
        <v>60</v>
      </c>
      <c r="F21" t="s">
        <v>61</v>
      </c>
      <c r="G21" t="s">
        <v>41</v>
      </c>
      <c r="H21" t="s">
        <v>42</v>
      </c>
      <c r="I21" t="s">
        <v>29</v>
      </c>
      <c r="J21" t="s">
        <v>8</v>
      </c>
      <c r="K21" t="s">
        <v>10</v>
      </c>
      <c r="L21" t="s">
        <v>62</v>
      </c>
    </row>
    <row r="22" spans="2:12">
      <c r="B22" t="s">
        <v>22</v>
      </c>
      <c r="C22" t="s">
        <v>63</v>
      </c>
      <c r="D22" t="s">
        <v>10</v>
      </c>
      <c r="E22" t="s">
        <v>64</v>
      </c>
      <c r="F22" t="s">
        <v>65</v>
      </c>
      <c r="G22" t="s">
        <v>41</v>
      </c>
      <c r="H22" t="s">
        <v>42</v>
      </c>
      <c r="I22" t="s">
        <v>29</v>
      </c>
      <c r="J22" t="s">
        <v>8</v>
      </c>
      <c r="K22" t="s">
        <v>10</v>
      </c>
      <c r="L22" t="s">
        <v>66</v>
      </c>
    </row>
    <row r="23" spans="2:12">
      <c r="B23" s="3" t="s">
        <v>67</v>
      </c>
      <c r="C23" s="3" t="s">
        <v>10</v>
      </c>
      <c r="D23" s="3" t="s">
        <v>10</v>
      </c>
      <c r="E23" s="3" t="s">
        <v>10</v>
      </c>
      <c r="F23" s="3" t="s">
        <v>68</v>
      </c>
      <c r="G23" s="3" t="s">
        <v>10</v>
      </c>
      <c r="H23" s="3" t="s">
        <v>10</v>
      </c>
      <c r="I23" s="3" t="s">
        <v>10</v>
      </c>
      <c r="J23" s="3" t="s">
        <v>10</v>
      </c>
      <c r="K23" s="3" t="s">
        <v>10</v>
      </c>
      <c r="L23" s="3" t="s">
        <v>10</v>
      </c>
    </row>
    <row r="24" spans="2:12">
      <c r="B24" s="3" t="s">
        <v>12</v>
      </c>
      <c r="C24" s="3" t="s">
        <v>13</v>
      </c>
      <c r="D24" s="3" t="s">
        <v>14</v>
      </c>
      <c r="E24" s="3" t="s">
        <v>15</v>
      </c>
      <c r="F24" s="3" t="s">
        <v>16</v>
      </c>
      <c r="G24" s="3" t="s">
        <v>17</v>
      </c>
      <c r="H24" s="3" t="s">
        <v>18</v>
      </c>
      <c r="I24" s="3" t="s">
        <v>19</v>
      </c>
      <c r="J24" s="3" t="s">
        <v>4</v>
      </c>
      <c r="K24" s="3" t="s">
        <v>20</v>
      </c>
      <c r="L24" s="3" t="s">
        <v>21</v>
      </c>
    </row>
    <row r="25" spans="2:12">
      <c r="B25" t="s">
        <v>22</v>
      </c>
      <c r="C25" t="s">
        <v>69</v>
      </c>
      <c r="D25" t="s">
        <v>10</v>
      </c>
      <c r="E25" t="s">
        <v>70</v>
      </c>
      <c r="F25" t="s">
        <v>71</v>
      </c>
      <c r="G25" t="s">
        <v>55</v>
      </c>
      <c r="H25" t="s">
        <v>34</v>
      </c>
      <c r="I25" t="s">
        <v>29</v>
      </c>
      <c r="J25" t="s">
        <v>8</v>
      </c>
      <c r="K25" t="s">
        <v>10</v>
      </c>
      <c r="L25" t="s">
        <v>72</v>
      </c>
    </row>
    <row r="26" spans="2:12">
      <c r="B26" t="s">
        <v>22</v>
      </c>
      <c r="C26" t="s">
        <v>73</v>
      </c>
      <c r="D26" t="s">
        <v>74</v>
      </c>
      <c r="E26" t="s">
        <v>75</v>
      </c>
      <c r="F26" t="s">
        <v>76</v>
      </c>
      <c r="G26" t="s">
        <v>55</v>
      </c>
      <c r="H26" t="s">
        <v>34</v>
      </c>
      <c r="I26" t="s">
        <v>29</v>
      </c>
      <c r="J26" t="s">
        <v>8</v>
      </c>
      <c r="K26" t="s">
        <v>10</v>
      </c>
      <c r="L26" t="s">
        <v>77</v>
      </c>
    </row>
    <row r="27" spans="2:12">
      <c r="B27" t="s">
        <v>22</v>
      </c>
      <c r="C27" t="s">
        <v>78</v>
      </c>
      <c r="D27" t="s">
        <v>79</v>
      </c>
      <c r="E27" t="s">
        <v>80</v>
      </c>
      <c r="F27" t="s">
        <v>76</v>
      </c>
      <c r="G27" t="s">
        <v>41</v>
      </c>
      <c r="H27" t="s">
        <v>42</v>
      </c>
      <c r="I27" t="s">
        <v>29</v>
      </c>
      <c r="J27" t="s">
        <v>8</v>
      </c>
      <c r="K27" t="s">
        <v>10</v>
      </c>
      <c r="L27" t="s">
        <v>77</v>
      </c>
    </row>
    <row r="28" spans="2:12">
      <c r="B28" s="3" t="s">
        <v>81</v>
      </c>
      <c r="C28" s="3" t="s">
        <v>10</v>
      </c>
      <c r="D28" s="3" t="s">
        <v>10</v>
      </c>
      <c r="E28" s="3" t="s">
        <v>10</v>
      </c>
      <c r="F28" s="3" t="s">
        <v>82</v>
      </c>
      <c r="G28" s="3" t="s">
        <v>10</v>
      </c>
      <c r="H28" s="3" t="s">
        <v>10</v>
      </c>
      <c r="I28" s="3" t="s">
        <v>10</v>
      </c>
      <c r="J28" s="3" t="s">
        <v>10</v>
      </c>
      <c r="K28" s="3" t="s">
        <v>10</v>
      </c>
      <c r="L28" s="3" t="s">
        <v>10</v>
      </c>
    </row>
    <row r="29" spans="2:12">
      <c r="B29" s="3" t="s">
        <v>12</v>
      </c>
      <c r="C29" s="3" t="s">
        <v>13</v>
      </c>
      <c r="D29" s="3" t="s">
        <v>14</v>
      </c>
      <c r="E29" s="3" t="s">
        <v>15</v>
      </c>
      <c r="F29" s="3" t="s">
        <v>16</v>
      </c>
      <c r="G29" s="3" t="s">
        <v>17</v>
      </c>
      <c r="H29" s="3" t="s">
        <v>18</v>
      </c>
      <c r="I29" s="3" t="s">
        <v>19</v>
      </c>
      <c r="J29" s="3" t="s">
        <v>4</v>
      </c>
      <c r="K29" s="3" t="s">
        <v>20</v>
      </c>
      <c r="L29" s="3" t="s">
        <v>21</v>
      </c>
    </row>
    <row r="30" spans="2:12">
      <c r="B30" t="s">
        <v>22</v>
      </c>
      <c r="C30" t="s">
        <v>83</v>
      </c>
      <c r="D30" t="s">
        <v>10</v>
      </c>
      <c r="E30" t="s">
        <v>84</v>
      </c>
      <c r="F30" t="s">
        <v>85</v>
      </c>
      <c r="G30" t="s">
        <v>28</v>
      </c>
      <c r="H30" t="s">
        <v>55</v>
      </c>
      <c r="I30" t="s">
        <v>29</v>
      </c>
      <c r="J30" t="s">
        <v>8</v>
      </c>
      <c r="K30" t="s">
        <v>10</v>
      </c>
      <c r="L30" t="s">
        <v>86</v>
      </c>
    </row>
    <row r="31" spans="2:12">
      <c r="B31" t="s">
        <v>22</v>
      </c>
      <c r="C31" t="s">
        <v>87</v>
      </c>
      <c r="D31" t="s">
        <v>10</v>
      </c>
      <c r="E31" t="s">
        <v>88</v>
      </c>
      <c r="F31" t="s">
        <v>85</v>
      </c>
      <c r="G31" t="s">
        <v>34</v>
      </c>
      <c r="H31" t="s">
        <v>41</v>
      </c>
      <c r="I31" t="s">
        <v>29</v>
      </c>
      <c r="J31" t="s">
        <v>8</v>
      </c>
      <c r="K31" t="s">
        <v>10</v>
      </c>
      <c r="L31" t="s">
        <v>86</v>
      </c>
    </row>
    <row r="32" spans="2:12">
      <c r="B32" s="3" t="s">
        <v>89</v>
      </c>
      <c r="C32" s="3" t="s">
        <v>10</v>
      </c>
      <c r="D32" s="3" t="s">
        <v>10</v>
      </c>
      <c r="E32" s="3" t="s">
        <v>10</v>
      </c>
      <c r="F32" s="3" t="s">
        <v>90</v>
      </c>
      <c r="G32" s="3" t="s">
        <v>10</v>
      </c>
      <c r="H32" s="3" t="s">
        <v>10</v>
      </c>
      <c r="I32" s="3" t="s">
        <v>10</v>
      </c>
      <c r="J32" s="3" t="s">
        <v>10</v>
      </c>
      <c r="K32" s="3" t="s">
        <v>10</v>
      </c>
      <c r="L32" s="3" t="s">
        <v>10</v>
      </c>
    </row>
    <row r="33" spans="2:12">
      <c r="B33" s="3" t="s">
        <v>12</v>
      </c>
      <c r="C33" s="3" t="s">
        <v>13</v>
      </c>
      <c r="D33" s="3" t="s">
        <v>14</v>
      </c>
      <c r="E33" s="3" t="s">
        <v>15</v>
      </c>
      <c r="F33" s="3" t="s">
        <v>16</v>
      </c>
      <c r="G33" s="3" t="s">
        <v>17</v>
      </c>
      <c r="H33" s="3" t="s">
        <v>18</v>
      </c>
      <c r="I33" s="3" t="s">
        <v>19</v>
      </c>
      <c r="J33" s="3" t="s">
        <v>4</v>
      </c>
      <c r="K33" s="3" t="s">
        <v>20</v>
      </c>
      <c r="L33" s="3" t="s">
        <v>21</v>
      </c>
    </row>
    <row r="34" spans="2:12">
      <c r="B34" t="s">
        <v>22</v>
      </c>
      <c r="C34" t="s">
        <v>91</v>
      </c>
      <c r="D34" t="s">
        <v>10</v>
      </c>
      <c r="E34" t="s">
        <v>92</v>
      </c>
      <c r="F34" t="s">
        <v>76</v>
      </c>
      <c r="G34" t="s">
        <v>27</v>
      </c>
      <c r="H34" t="s">
        <v>28</v>
      </c>
      <c r="I34" t="s">
        <v>29</v>
      </c>
      <c r="J34" t="s">
        <v>8</v>
      </c>
      <c r="K34" t="s">
        <v>10</v>
      </c>
      <c r="L34" t="s">
        <v>93</v>
      </c>
    </row>
    <row r="35" spans="2:12">
      <c r="B35" t="s">
        <v>22</v>
      </c>
      <c r="C35" t="s">
        <v>94</v>
      </c>
      <c r="D35" t="s">
        <v>10</v>
      </c>
      <c r="E35" t="s">
        <v>95</v>
      </c>
      <c r="F35" t="s">
        <v>76</v>
      </c>
      <c r="G35" t="s">
        <v>28</v>
      </c>
      <c r="H35" t="s">
        <v>55</v>
      </c>
      <c r="I35" t="s">
        <v>29</v>
      </c>
      <c r="J35" t="s">
        <v>8</v>
      </c>
      <c r="K35" t="s">
        <v>10</v>
      </c>
      <c r="L35" t="s">
        <v>93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E30" sqref="E30"/>
    </sheetView>
  </sheetViews>
  <sheetFormatPr defaultColWidth="9" defaultRowHeight="14.25" outlineLevelCol="1"/>
  <sheetData>
    <row r="1" ht="39" spans="2:2">
      <c r="B1" s="7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A22" sqref="A22:D24"/>
    </sheetView>
  </sheetViews>
  <sheetFormatPr defaultColWidth="11" defaultRowHeight="14.25"/>
  <sheetData>
    <row r="1" spans="1:8">
      <c r="A1" s="3" t="s">
        <v>13</v>
      </c>
      <c r="B1" s="3" t="s">
        <v>17</v>
      </c>
      <c r="C1" s="3" t="s">
        <v>18</v>
      </c>
      <c r="D1" s="3" t="s">
        <v>21</v>
      </c>
      <c r="H1" t="s">
        <v>96</v>
      </c>
    </row>
    <row r="2" hidden="1" spans="1:10">
      <c r="A2">
        <v>1447691367</v>
      </c>
      <c r="B2" t="s">
        <v>27</v>
      </c>
      <c r="C2" t="s">
        <v>28</v>
      </c>
      <c r="D2" s="4">
        <v>359</v>
      </c>
      <c r="E2">
        <v>359</v>
      </c>
      <c r="F2" s="8" t="s">
        <v>97</v>
      </c>
      <c r="G2">
        <f>D2-E2</f>
        <v>0</v>
      </c>
      <c r="H2" t="str">
        <f>$H$1&amp;F2</f>
        <v>，202205301456590025</v>
      </c>
      <c r="I2" t="e">
        <f>VLOOKUP(A2,HOP!A:U,21,0)</f>
        <v>#N/A</v>
      </c>
      <c r="J2" s="6">
        <v>5.3</v>
      </c>
    </row>
    <row r="3" hidden="1" spans="1:10">
      <c r="A3">
        <v>1448601258</v>
      </c>
      <c r="B3" t="s">
        <v>28</v>
      </c>
      <c r="C3" t="s">
        <v>34</v>
      </c>
      <c r="D3" s="4">
        <v>746</v>
      </c>
      <c r="E3">
        <v>746</v>
      </c>
      <c r="F3" s="8" t="s">
        <v>98</v>
      </c>
      <c r="G3">
        <f t="shared" ref="G3:G15" si="0">D3-E3</f>
        <v>0</v>
      </c>
      <c r="H3" t="str">
        <f t="shared" ref="H3:H15" si="1">$H$1&amp;F3</f>
        <v>，202205311004270021</v>
      </c>
      <c r="I3" t="e">
        <f>VLOOKUP(A3,HOP!A:U,21,0)</f>
        <v>#N/A</v>
      </c>
      <c r="J3">
        <v>5.31</v>
      </c>
    </row>
    <row r="4" hidden="1" spans="1:10">
      <c r="A4">
        <v>1452387495</v>
      </c>
      <c r="B4" t="s">
        <v>41</v>
      </c>
      <c r="C4" t="s">
        <v>42</v>
      </c>
      <c r="D4" s="4">
        <v>387</v>
      </c>
      <c r="E4">
        <v>387</v>
      </c>
      <c r="F4" s="8" t="s">
        <v>99</v>
      </c>
      <c r="G4">
        <f t="shared" si="0"/>
        <v>0</v>
      </c>
      <c r="H4" t="str">
        <f t="shared" si="1"/>
        <v>，202206031700270021</v>
      </c>
      <c r="I4" t="e">
        <f>VLOOKUP(A4,HOP!A:U,21,0)</f>
        <v>#N/A</v>
      </c>
      <c r="J4">
        <v>6.3</v>
      </c>
    </row>
    <row r="5" hidden="1" spans="1:10">
      <c r="A5">
        <v>1453752212</v>
      </c>
      <c r="B5" t="s">
        <v>42</v>
      </c>
      <c r="C5" t="s">
        <v>48</v>
      </c>
      <c r="D5" s="4">
        <v>352</v>
      </c>
      <c r="E5">
        <v>352</v>
      </c>
      <c r="F5" s="8" t="s">
        <v>100</v>
      </c>
      <c r="G5">
        <f t="shared" si="0"/>
        <v>0</v>
      </c>
      <c r="H5" t="str">
        <f t="shared" si="1"/>
        <v>，202206042132210021</v>
      </c>
      <c r="I5" t="e">
        <f>VLOOKUP(A5,HOP!A:U,21,0)</f>
        <v>#N/A</v>
      </c>
      <c r="J5">
        <v>6.4</v>
      </c>
    </row>
    <row r="6" spans="1:9">
      <c r="A6" t="s">
        <v>52</v>
      </c>
      <c r="B6" t="s">
        <v>55</v>
      </c>
      <c r="C6" t="s">
        <v>34</v>
      </c>
      <c r="D6" s="4">
        <v>390</v>
      </c>
      <c r="E6" t="str">
        <f>VLOOKUP(A6,HOP!A:L,12,0)</f>
        <v>390.00</v>
      </c>
      <c r="F6" t="str">
        <f>VLOOKUP(A6,HOP!A:C,3,0)</f>
        <v>2571945</v>
      </c>
      <c r="G6">
        <f t="shared" si="0"/>
        <v>0</v>
      </c>
      <c r="H6" t="str">
        <f t="shared" si="1"/>
        <v>，2571945</v>
      </c>
      <c r="I6" t="str">
        <f>VLOOKUP(A6,HOP!A:U,21,0)</f>
        <v>直采</v>
      </c>
    </row>
    <row r="7" spans="1:9">
      <c r="A7" t="s">
        <v>59</v>
      </c>
      <c r="B7" t="s">
        <v>41</v>
      </c>
      <c r="C7" t="s">
        <v>42</v>
      </c>
      <c r="D7" s="4">
        <v>408</v>
      </c>
      <c r="E7" t="str">
        <f>VLOOKUP(A7,HOP!A:L,12,0)</f>
        <v>408.00</v>
      </c>
      <c r="F7" t="str">
        <f>VLOOKUP(A7,HOP!A:C,3,0)</f>
        <v>2575032</v>
      </c>
      <c r="G7">
        <f t="shared" si="0"/>
        <v>0</v>
      </c>
      <c r="H7" t="str">
        <f t="shared" si="1"/>
        <v>，2575032</v>
      </c>
      <c r="I7" t="str">
        <f>VLOOKUP(A7,HOP!A:U,21,0)</f>
        <v>直采</v>
      </c>
    </row>
    <row r="8" spans="1:9">
      <c r="A8" t="s">
        <v>63</v>
      </c>
      <c r="B8" t="s">
        <v>41</v>
      </c>
      <c r="C8" t="s">
        <v>42</v>
      </c>
      <c r="D8" s="4">
        <v>230</v>
      </c>
      <c r="E8" t="str">
        <f>VLOOKUP(A8,HOP!A:L,12,0)</f>
        <v>230.00</v>
      </c>
      <c r="F8" t="str">
        <f>VLOOKUP(A8,HOP!A:C,3,0)</f>
        <v>2575027</v>
      </c>
      <c r="G8">
        <f t="shared" si="0"/>
        <v>0</v>
      </c>
      <c r="H8" t="str">
        <f t="shared" si="1"/>
        <v>，2575027</v>
      </c>
      <c r="I8" t="str">
        <f>VLOOKUP(A8,HOP!A:U,21,0)</f>
        <v>直采</v>
      </c>
    </row>
    <row r="9" hidden="1" spans="1:10">
      <c r="A9">
        <v>1449864824</v>
      </c>
      <c r="B9" t="s">
        <v>55</v>
      </c>
      <c r="C9" t="s">
        <v>34</v>
      </c>
      <c r="D9" s="4">
        <v>160</v>
      </c>
      <c r="E9">
        <v>160</v>
      </c>
      <c r="F9" s="8" t="s">
        <v>101</v>
      </c>
      <c r="G9">
        <f t="shared" si="0"/>
        <v>0</v>
      </c>
      <c r="H9" t="str">
        <f t="shared" si="1"/>
        <v>，202206011218200025</v>
      </c>
      <c r="I9" t="e">
        <f>VLOOKUP(A9,HOP!A:U,21,0)</f>
        <v>#N/A</v>
      </c>
      <c r="J9">
        <v>6.1</v>
      </c>
    </row>
    <row r="10" hidden="1" spans="1:10">
      <c r="A10">
        <v>1450075028</v>
      </c>
      <c r="B10" t="s">
        <v>55</v>
      </c>
      <c r="C10" t="s">
        <v>34</v>
      </c>
      <c r="D10" s="4">
        <v>145</v>
      </c>
      <c r="E10">
        <v>145</v>
      </c>
      <c r="F10" s="8" t="s">
        <v>102</v>
      </c>
      <c r="G10">
        <f t="shared" si="0"/>
        <v>0</v>
      </c>
      <c r="H10" t="str">
        <f t="shared" si="1"/>
        <v>，202206011640270021</v>
      </c>
      <c r="I10" t="e">
        <f>VLOOKUP(A10,HOP!A:U,21,0)</f>
        <v>#N/A</v>
      </c>
      <c r="J10">
        <v>6.1</v>
      </c>
    </row>
    <row r="11" hidden="1" spans="1:10">
      <c r="A11">
        <v>1451379604</v>
      </c>
      <c r="B11" t="s">
        <v>41</v>
      </c>
      <c r="C11" t="s">
        <v>42</v>
      </c>
      <c r="D11" s="4">
        <v>145</v>
      </c>
      <c r="E11">
        <v>145</v>
      </c>
      <c r="F11" s="8" t="s">
        <v>103</v>
      </c>
      <c r="G11">
        <f t="shared" si="0"/>
        <v>0</v>
      </c>
      <c r="H11" t="str">
        <f t="shared" si="1"/>
        <v>，202206021956400021</v>
      </c>
      <c r="I11" t="e">
        <f>VLOOKUP(A11,HOP!A:U,21,0)</f>
        <v>#N/A</v>
      </c>
      <c r="J11">
        <v>6.2</v>
      </c>
    </row>
    <row r="12" spans="1:9">
      <c r="A12" t="s">
        <v>83</v>
      </c>
      <c r="B12" t="s">
        <v>28</v>
      </c>
      <c r="C12" t="s">
        <v>55</v>
      </c>
      <c r="D12" s="4">
        <v>115</v>
      </c>
      <c r="E12" t="str">
        <f>VLOOKUP(A12,HOP!A:L,12,0)</f>
        <v>115.00</v>
      </c>
      <c r="F12" t="str">
        <f>VLOOKUP(A12,HOP!A:C,3,0)</f>
        <v>2570397</v>
      </c>
      <c r="G12">
        <f t="shared" si="0"/>
        <v>0</v>
      </c>
      <c r="H12" t="str">
        <f t="shared" si="1"/>
        <v>，2570397</v>
      </c>
      <c r="I12" t="str">
        <f>VLOOKUP(A12,HOP!A:U,21,0)</f>
        <v>直采</v>
      </c>
    </row>
    <row r="13" spans="1:9">
      <c r="A13" t="s">
        <v>87</v>
      </c>
      <c r="B13" t="s">
        <v>34</v>
      </c>
      <c r="C13" t="s">
        <v>41</v>
      </c>
      <c r="D13" s="4">
        <v>115</v>
      </c>
      <c r="E13" t="str">
        <f>VLOOKUP(A13,HOP!A:L,12,0)</f>
        <v>115.00</v>
      </c>
      <c r="F13" t="str">
        <f>VLOOKUP(A13,HOP!A:C,3,0)</f>
        <v>2573583</v>
      </c>
      <c r="G13">
        <f t="shared" si="0"/>
        <v>0</v>
      </c>
      <c r="H13" t="str">
        <f t="shared" si="1"/>
        <v>，2573583</v>
      </c>
      <c r="I13" t="str">
        <f>VLOOKUP(A13,HOP!A:U,21,0)</f>
        <v>直采</v>
      </c>
    </row>
    <row r="14" spans="1:9">
      <c r="A14" t="s">
        <v>91</v>
      </c>
      <c r="B14" t="s">
        <v>27</v>
      </c>
      <c r="C14" t="s">
        <v>28</v>
      </c>
      <c r="D14" s="4">
        <v>402</v>
      </c>
      <c r="E14" t="str">
        <f>VLOOKUP(A14,HOP!A:L,12,0)</f>
        <v>402.00</v>
      </c>
      <c r="F14" t="str">
        <f>VLOOKUP(A14,HOP!A:C,3,0)</f>
        <v>2569959</v>
      </c>
      <c r="G14">
        <f t="shared" si="0"/>
        <v>0</v>
      </c>
      <c r="H14" t="str">
        <f t="shared" si="1"/>
        <v>，2569959</v>
      </c>
      <c r="I14" t="str">
        <f>VLOOKUP(A14,HOP!A:U,21,0)</f>
        <v>直采</v>
      </c>
    </row>
    <row r="15" spans="1:9">
      <c r="A15" t="s">
        <v>94</v>
      </c>
      <c r="B15" t="s">
        <v>28</v>
      </c>
      <c r="C15" t="s">
        <v>55</v>
      </c>
      <c r="D15" s="4">
        <v>402</v>
      </c>
      <c r="E15" t="str">
        <f>VLOOKUP(A15,HOP!A:L,12,0)</f>
        <v>402.00</v>
      </c>
      <c r="F15" t="str">
        <f>VLOOKUP(A15,HOP!A:C,3,0)</f>
        <v>2571061</v>
      </c>
      <c r="G15">
        <f t="shared" si="0"/>
        <v>0</v>
      </c>
      <c r="H15" t="str">
        <f t="shared" si="1"/>
        <v>，2571061</v>
      </c>
      <c r="I15" t="str">
        <f>VLOOKUP(A15,HOP!A:U,21,0)</f>
        <v>直采</v>
      </c>
    </row>
    <row r="17" spans="4:4">
      <c r="D17">
        <f>SUM(D2:D16)</f>
        <v>4356</v>
      </c>
    </row>
    <row r="18" spans="4:4">
      <c r="D18" s="5" t="s">
        <v>6</v>
      </c>
    </row>
    <row r="22" spans="1:4">
      <c r="A22" t="s">
        <v>104</v>
      </c>
      <c r="D22">
        <v>2062</v>
      </c>
    </row>
    <row r="23" spans="1:4">
      <c r="A23" t="s">
        <v>105</v>
      </c>
      <c r="D23">
        <v>2294</v>
      </c>
    </row>
    <row r="24" spans="1:4">
      <c r="A24" t="s">
        <v>106</v>
      </c>
      <c r="D24">
        <f>SUBTOTAL(9,D22:D23)</f>
        <v>4356</v>
      </c>
    </row>
  </sheetData>
  <autoFilter ref="A1:J15">
    <filterColumn colId="8">
      <filters>
        <filter val="直采"/>
      </filters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D1" sqref="D$1:D$1048576"/>
    </sheetView>
  </sheetViews>
  <sheetFormatPr defaultColWidth="8" defaultRowHeight="12.75" outlineLevelRow="7"/>
  <cols>
    <col min="1" max="16383" width="8" style="1"/>
  </cols>
  <sheetData>
    <row r="1" s="1" customFormat="1" spans="1:21">
      <c r="A1" s="2" t="s">
        <v>107</v>
      </c>
      <c r="B1" s="2" t="s">
        <v>108</v>
      </c>
      <c r="C1" s="2" t="s">
        <v>109</v>
      </c>
      <c r="D1" s="2" t="s">
        <v>110</v>
      </c>
      <c r="E1" s="2" t="s">
        <v>111</v>
      </c>
      <c r="F1" s="2" t="s">
        <v>17</v>
      </c>
      <c r="G1" s="2" t="s">
        <v>18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  <c r="S1" s="2" t="s">
        <v>123</v>
      </c>
      <c r="T1" s="2" t="s">
        <v>124</v>
      </c>
      <c r="U1" s="2" t="s">
        <v>125</v>
      </c>
    </row>
    <row r="2" s="1" customFormat="1" spans="1:21">
      <c r="A2" s="1" t="s">
        <v>59</v>
      </c>
      <c r="B2" s="1" t="s">
        <v>126</v>
      </c>
      <c r="C2" s="1" t="s">
        <v>127</v>
      </c>
      <c r="D2" s="1" t="s">
        <v>128</v>
      </c>
      <c r="E2" s="1" t="s">
        <v>60</v>
      </c>
      <c r="F2" s="1" t="s">
        <v>126</v>
      </c>
      <c r="G2" s="1" t="s">
        <v>129</v>
      </c>
      <c r="H2" s="1" t="s">
        <v>130</v>
      </c>
      <c r="I2" s="1" t="s">
        <v>62</v>
      </c>
      <c r="J2" s="1" t="s">
        <v>131</v>
      </c>
      <c r="K2" s="1" t="s">
        <v>62</v>
      </c>
      <c r="L2" s="1" t="s">
        <v>62</v>
      </c>
      <c r="M2" s="1" t="s">
        <v>132</v>
      </c>
      <c r="N2" s="1" t="s">
        <v>132</v>
      </c>
      <c r="O2" s="1" t="s">
        <v>7</v>
      </c>
      <c r="P2" s="1" t="s">
        <v>133</v>
      </c>
      <c r="Q2" s="1" t="s">
        <v>134</v>
      </c>
      <c r="R2" s="1" t="s">
        <v>135</v>
      </c>
      <c r="S2" s="1" t="s">
        <v>136</v>
      </c>
      <c r="T2" s="1" t="s">
        <v>137</v>
      </c>
      <c r="U2" s="1" t="s">
        <v>138</v>
      </c>
    </row>
    <row r="3" s="1" customFormat="1" spans="1:21">
      <c r="A3" s="1" t="s">
        <v>63</v>
      </c>
      <c r="B3" s="1" t="s">
        <v>126</v>
      </c>
      <c r="C3" s="1" t="s">
        <v>139</v>
      </c>
      <c r="D3" s="1" t="s">
        <v>128</v>
      </c>
      <c r="E3" s="1" t="s">
        <v>64</v>
      </c>
      <c r="F3" s="1" t="s">
        <v>126</v>
      </c>
      <c r="G3" s="1" t="s">
        <v>129</v>
      </c>
      <c r="H3" s="1" t="s">
        <v>130</v>
      </c>
      <c r="I3" s="1" t="s">
        <v>66</v>
      </c>
      <c r="J3" s="1" t="s">
        <v>131</v>
      </c>
      <c r="K3" s="1" t="s">
        <v>66</v>
      </c>
      <c r="L3" s="1" t="s">
        <v>66</v>
      </c>
      <c r="M3" s="1" t="s">
        <v>132</v>
      </c>
      <c r="N3" s="1" t="s">
        <v>132</v>
      </c>
      <c r="O3" s="1" t="s">
        <v>7</v>
      </c>
      <c r="P3" s="1" t="s">
        <v>133</v>
      </c>
      <c r="Q3" s="1" t="s">
        <v>134</v>
      </c>
      <c r="R3" s="1" t="s">
        <v>140</v>
      </c>
      <c r="S3" s="1" t="s">
        <v>136</v>
      </c>
      <c r="T3" s="1" t="s">
        <v>137</v>
      </c>
      <c r="U3" s="1" t="s">
        <v>138</v>
      </c>
    </row>
    <row r="4" s="1" customFormat="1" spans="1:21">
      <c r="A4" s="1" t="s">
        <v>87</v>
      </c>
      <c r="B4" s="1" t="s">
        <v>141</v>
      </c>
      <c r="C4" s="1" t="s">
        <v>142</v>
      </c>
      <c r="D4" s="1" t="s">
        <v>81</v>
      </c>
      <c r="E4" s="1" t="s">
        <v>88</v>
      </c>
      <c r="F4" s="1" t="s">
        <v>141</v>
      </c>
      <c r="G4" s="1" t="s">
        <v>126</v>
      </c>
      <c r="H4" s="1" t="s">
        <v>130</v>
      </c>
      <c r="I4" s="1" t="s">
        <v>86</v>
      </c>
      <c r="J4" s="1" t="s">
        <v>131</v>
      </c>
      <c r="K4" s="1" t="s">
        <v>86</v>
      </c>
      <c r="L4" s="1" t="s">
        <v>86</v>
      </c>
      <c r="M4" s="1" t="s">
        <v>132</v>
      </c>
      <c r="N4" s="1" t="s">
        <v>132</v>
      </c>
      <c r="O4" s="1" t="s">
        <v>7</v>
      </c>
      <c r="P4" s="1" t="s">
        <v>133</v>
      </c>
      <c r="Q4" s="1" t="s">
        <v>134</v>
      </c>
      <c r="R4" s="1" t="s">
        <v>143</v>
      </c>
      <c r="S4" s="1" t="s">
        <v>136</v>
      </c>
      <c r="T4" s="1" t="s">
        <v>137</v>
      </c>
      <c r="U4" s="1" t="s">
        <v>138</v>
      </c>
    </row>
    <row r="5" s="1" customFormat="1" spans="1:21">
      <c r="A5" s="1" t="s">
        <v>52</v>
      </c>
      <c r="B5" s="1" t="s">
        <v>144</v>
      </c>
      <c r="C5" s="1" t="s">
        <v>145</v>
      </c>
      <c r="D5" s="1" t="s">
        <v>50</v>
      </c>
      <c r="E5" s="1" t="s">
        <v>53</v>
      </c>
      <c r="F5" s="1" t="s">
        <v>144</v>
      </c>
      <c r="G5" s="1" t="s">
        <v>141</v>
      </c>
      <c r="H5" s="1" t="s">
        <v>130</v>
      </c>
      <c r="I5" s="1" t="s">
        <v>56</v>
      </c>
      <c r="J5" s="1" t="s">
        <v>131</v>
      </c>
      <c r="K5" s="1" t="s">
        <v>56</v>
      </c>
      <c r="L5" s="1" t="s">
        <v>56</v>
      </c>
      <c r="M5" s="1" t="s">
        <v>132</v>
      </c>
      <c r="N5" s="1" t="s">
        <v>132</v>
      </c>
      <c r="O5" s="1" t="s">
        <v>7</v>
      </c>
      <c r="P5" s="1" t="s">
        <v>133</v>
      </c>
      <c r="Q5" s="1" t="s">
        <v>134</v>
      </c>
      <c r="R5" s="1" t="s">
        <v>146</v>
      </c>
      <c r="S5" s="1" t="s">
        <v>136</v>
      </c>
      <c r="T5" s="1" t="s">
        <v>137</v>
      </c>
      <c r="U5" s="1" t="s">
        <v>138</v>
      </c>
    </row>
    <row r="6" s="1" customFormat="1" spans="1:21">
      <c r="A6" s="1" t="s">
        <v>94</v>
      </c>
      <c r="B6" s="1" t="s">
        <v>147</v>
      </c>
      <c r="C6" s="1" t="s">
        <v>148</v>
      </c>
      <c r="D6" s="1" t="s">
        <v>89</v>
      </c>
      <c r="E6" s="1" t="s">
        <v>95</v>
      </c>
      <c r="F6" s="1" t="s">
        <v>147</v>
      </c>
      <c r="G6" s="1" t="s">
        <v>144</v>
      </c>
      <c r="H6" s="1" t="s">
        <v>130</v>
      </c>
      <c r="I6" s="1" t="s">
        <v>93</v>
      </c>
      <c r="J6" s="1" t="s">
        <v>131</v>
      </c>
      <c r="K6" s="1" t="s">
        <v>93</v>
      </c>
      <c r="L6" s="1" t="s">
        <v>93</v>
      </c>
      <c r="M6" s="1" t="s">
        <v>132</v>
      </c>
      <c r="N6" s="1" t="s">
        <v>132</v>
      </c>
      <c r="O6" s="1" t="s">
        <v>7</v>
      </c>
      <c r="P6" s="1" t="s">
        <v>133</v>
      </c>
      <c r="Q6" s="1" t="s">
        <v>134</v>
      </c>
      <c r="R6" s="1" t="s">
        <v>149</v>
      </c>
      <c r="S6" s="1" t="s">
        <v>136</v>
      </c>
      <c r="T6" s="1" t="s">
        <v>137</v>
      </c>
      <c r="U6" s="1" t="s">
        <v>138</v>
      </c>
    </row>
    <row r="7" s="1" customFormat="1" spans="1:21">
      <c r="A7" s="1" t="s">
        <v>83</v>
      </c>
      <c r="B7" s="1" t="s">
        <v>147</v>
      </c>
      <c r="C7" s="1" t="s">
        <v>150</v>
      </c>
      <c r="D7" s="1" t="s">
        <v>81</v>
      </c>
      <c r="E7" s="1" t="s">
        <v>84</v>
      </c>
      <c r="F7" s="1" t="s">
        <v>147</v>
      </c>
      <c r="G7" s="1" t="s">
        <v>144</v>
      </c>
      <c r="H7" s="1" t="s">
        <v>130</v>
      </c>
      <c r="I7" s="1" t="s">
        <v>86</v>
      </c>
      <c r="J7" s="1" t="s">
        <v>131</v>
      </c>
      <c r="K7" s="1" t="s">
        <v>86</v>
      </c>
      <c r="L7" s="1" t="s">
        <v>86</v>
      </c>
      <c r="M7" s="1" t="s">
        <v>132</v>
      </c>
      <c r="N7" s="1" t="s">
        <v>132</v>
      </c>
      <c r="O7" s="1" t="s">
        <v>7</v>
      </c>
      <c r="P7" s="1" t="s">
        <v>133</v>
      </c>
      <c r="Q7" s="1" t="s">
        <v>134</v>
      </c>
      <c r="R7" s="1" t="s">
        <v>151</v>
      </c>
      <c r="S7" s="1" t="s">
        <v>136</v>
      </c>
      <c r="T7" s="1" t="s">
        <v>137</v>
      </c>
      <c r="U7" s="1" t="s">
        <v>138</v>
      </c>
    </row>
    <row r="8" s="1" customFormat="1" spans="1:21">
      <c r="A8" s="1" t="s">
        <v>91</v>
      </c>
      <c r="B8" s="1" t="s">
        <v>152</v>
      </c>
      <c r="C8" s="1" t="s">
        <v>153</v>
      </c>
      <c r="D8" s="1" t="s">
        <v>89</v>
      </c>
      <c r="E8" s="1" t="s">
        <v>92</v>
      </c>
      <c r="F8" s="1" t="s">
        <v>152</v>
      </c>
      <c r="G8" s="1" t="s">
        <v>147</v>
      </c>
      <c r="H8" s="1" t="s">
        <v>130</v>
      </c>
      <c r="I8" s="1" t="s">
        <v>93</v>
      </c>
      <c r="J8" s="1" t="s">
        <v>131</v>
      </c>
      <c r="K8" s="1" t="s">
        <v>93</v>
      </c>
      <c r="L8" s="1" t="s">
        <v>93</v>
      </c>
      <c r="M8" s="1" t="s">
        <v>132</v>
      </c>
      <c r="N8" s="1" t="s">
        <v>132</v>
      </c>
      <c r="O8" s="1" t="s">
        <v>7</v>
      </c>
      <c r="P8" s="1" t="s">
        <v>133</v>
      </c>
      <c r="Q8" s="1" t="s">
        <v>134</v>
      </c>
      <c r="R8" s="1" t="s">
        <v>154</v>
      </c>
      <c r="S8" s="1" t="s">
        <v>136</v>
      </c>
      <c r="T8" s="1" t="s">
        <v>137</v>
      </c>
      <c r="U8" s="1" t="s">
        <v>138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2022-06-07T02:27:49Z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21E423AAF1CB40CBB5B83092FE78A816</vt:lpwstr>
  </property>
  <property fmtid="{D5CDD505-2E9C-101B-9397-08002B2CF9AE}" pid="3" name="KSOProductBuildVer">
    <vt:lpwstr>2052-11.1.0.11744</vt:lpwstr>
  </property>
</Properties>
</file>