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<sst xmlns="http://schemas.openxmlformats.org/spreadsheetml/2006/main" count="444" uniqueCount="190">
  <si>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</si>
  <si>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</si>
  <si>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</si>
  <si>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</si>
  <si>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</si>
  <si>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</si>
  <si>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</si>
  <si>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</si>
  <si>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</si>
  <si>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</si>
  <si>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</si>
  <si>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</si>
  <si>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</si>
  <si>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</si>
  <si>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</si>
  <si>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</si>
  <si>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</si>
  <si>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</si>
  <si>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</si>
  <si>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</si>
  <si>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</si>
  <si>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</si>
  <si>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</si>
  <si>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</si>
  <si>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</si>
  <si>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17772488591	</t>
  </si>
  <si>
    <t>Ctrip</t>
  </si>
  <si>
    <t>正常</t>
  </si>
  <si>
    <t>[巴黎]里特酒店(Littlehotel)(70392116)</t>
  </si>
  <si>
    <t>高级双床房标准间&lt;不退款&gt;&lt;2人入住&gt;</t>
  </si>
  <si>
    <t>HKD</t>
  </si>
  <si>
    <t>Martins dos Santos/Hellen Katherine</t>
  </si>
  <si>
    <t>CA13030220610HKD</t>
  </si>
  <si>
    <t>未提现</t>
  </si>
  <si>
    <t>携程开票</t>
  </si>
  <si>
    <t xml:space="preserve">	</t>
  </si>
  <si>
    <t xml:space="preserve">8311HV	</t>
  </si>
  <si>
    <t xml:space="preserve">17903506795	</t>
  </si>
  <si>
    <t>[迈阿密]迈阿密国际机场酒店(Miami International Airport Hotel)(55694594)</t>
  </si>
  <si>
    <t>标准2张大号床房&lt;2人入住&gt;&lt;不退款&gt;</t>
  </si>
  <si>
    <t>Kriegel/Amanda</t>
  </si>
  <si>
    <t xml:space="preserve">850229	</t>
  </si>
  <si>
    <t xml:space="preserve">17999833184	</t>
  </si>
  <si>
    <t>[埃尔塞贡多]拉克斯坎布里亚酒店(Cambria Hotel LAX)(55270623)</t>
  </si>
  <si>
    <t>特大床房&lt;2人入住&gt;&lt;不退款&gt;</t>
  </si>
  <si>
    <t>Jang/Jun</t>
  </si>
  <si>
    <t xml:space="preserve">85513954	</t>
  </si>
  <si>
    <t xml:space="preserve">18025717875	</t>
  </si>
  <si>
    <t>[圣地亚哥]圣迭戈万豪侯爵与滨海酒店(San Diego Marriott Marquis and Marina)(55505342)</t>
  </si>
  <si>
    <t>湾景特大床房（带阳台）&lt;2人入住&gt;&lt;不退款&gt;&lt;早餐&gt;</t>
  </si>
  <si>
    <t>SUN/HUI,ZHONG/SHIFENG,HU/SHUNI</t>
  </si>
  <si>
    <t xml:space="preserve">93887208	</t>
  </si>
  <si>
    <t xml:space="preserve">18029260167	</t>
  </si>
  <si>
    <t>[北雅加达]雅加达塞达宇卡拉巴加丁酒店(All Sedayu Kelapa Gading Jakarta)(55321243)</t>
  </si>
  <si>
    <t>豪华房&lt;2人入住&gt;&lt;不退款&gt;&lt;早餐&gt;</t>
  </si>
  <si>
    <t>Susilawati /Susilawati</t>
  </si>
  <si>
    <t xml:space="preserve">18037622294	</t>
  </si>
  <si>
    <t>[威斯敏斯特城]博蒙特酒店(The Beaumont Hotel)(55768499)</t>
  </si>
  <si>
    <t>高级房&lt;2人入住&gt;&lt;不退款&gt;</t>
  </si>
  <si>
    <t>WANG/HUAJUN,WANG/HUAJUN</t>
  </si>
  <si>
    <t>60263SE022139</t>
  </si>
  <si>
    <t xml:space="preserve">60263SE022138	</t>
  </si>
  <si>
    <t>取消</t>
  </si>
  <si>
    <t xml:space="preserve">18048784142	</t>
  </si>
  <si>
    <t>[埃奇韦尔]伦敦北华美达酒店(Ramada London North)(55841795)</t>
  </si>
  <si>
    <t>行政双人床房&lt;2人入住&gt;&lt;不退款&gt;</t>
  </si>
  <si>
    <t>Charles-Nelson/Francisca</t>
  </si>
  <si>
    <t xml:space="preserve">18053521724	</t>
  </si>
  <si>
    <t>[济州市]济州大东酒店(Daedong Hotel Jeju)(55270350)</t>
  </si>
  <si>
    <t>标准双床房 B&lt;2人入住&gt;&lt;不退款&gt;</t>
  </si>
  <si>
    <t>cho/namsuk</t>
  </si>
  <si>
    <t xml:space="preserve">18057038681	</t>
  </si>
  <si>
    <t>标准双人房&lt;2人入住&gt;&lt;不退款&gt;</t>
  </si>
  <si>
    <t>Green/Nick</t>
  </si>
  <si>
    <t xml:space="preserve">18061827123	</t>
  </si>
  <si>
    <t>[纽约]歌剧院酒店(Opera House Hotel)(55299130)</t>
  </si>
  <si>
    <t>高级2张大床房&lt;2人入住&gt;&lt;不退款&gt;</t>
  </si>
  <si>
    <t>Smalls/Josette</t>
  </si>
  <si>
    <t xml:space="preserve">EXP-1954792466	</t>
  </si>
  <si>
    <t xml:space="preserve">18062562569	</t>
  </si>
  <si>
    <t>Talebpoor/Aida</t>
  </si>
  <si>
    <t xml:space="preserve">87563230	</t>
  </si>
  <si>
    <t xml:space="preserve">18062987850	</t>
  </si>
  <si>
    <t>[兰贝斯区]贝尔格雷夫酒店(Belgrave Hotel)(55822073)</t>
  </si>
  <si>
    <t>Cordova /Carolina</t>
  </si>
  <si>
    <t>，</t>
  </si>
  <si>
    <t xml:space="preserve"> 20346 HKD</t>
  </si>
  <si>
    <t>A220610102352481</t>
  </si>
  <si>
    <t>总计：20346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</si>
  <si>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</si>
  <si>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</si>
  <si>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</si>
  <si>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</si>
  <si>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</si>
  <si>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</si>
  <si>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</si>
  <si>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</si>
  <si>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</si>
  <si>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</si>
  <si>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</si>
  <si>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</si>
  <si>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</si>
  <si>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</si>
  <si>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</si>
  <si>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</si>
  <si>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</si>
  <si>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</si>
  <si>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</si>
  <si>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2578848</t>
  </si>
  <si>
    <t>贝尔格雷夫酒店</t>
  </si>
  <si>
    <t>Cordova Carolina</t>
  </si>
  <si>
    <t>2022-06-07</t>
  </si>
  <si>
    <t>退房日周结</t>
  </si>
  <si>
    <t>446.51</t>
  </si>
  <si>
    <t>525.00</t>
  </si>
  <si>
    <t>0</t>
  </si>
  <si>
    <t>0.00</t>
  </si>
  <si>
    <t>携程汇智国际直连</t>
  </si>
  <si>
    <t>925</t>
  </si>
  <si>
    <t>2022-06-06 20:01:15</t>
  </si>
  <si>
    <t>否</t>
  </si>
  <si>
    <t>汇智国际旅游发展有限公司</t>
  </si>
  <si>
    <t>直连</t>
  </si>
  <si>
    <t>2578718</t>
  </si>
  <si>
    <t>拉克斯坎布里亚套房酒店</t>
  </si>
  <si>
    <t>Talebpoor Aida</t>
  </si>
  <si>
    <t>955.96</t>
  </si>
  <si>
    <t>1124.00</t>
  </si>
  <si>
    <t>2022-06-06 18:02:29</t>
  </si>
  <si>
    <t>2578480</t>
  </si>
  <si>
    <t xml:space="preserve">歌剧院酒店 </t>
  </si>
  <si>
    <t>Smalls Josette</t>
  </si>
  <si>
    <t>1166.04</t>
  </si>
  <si>
    <t>1371.00</t>
  </si>
  <si>
    <t>2022-06-06 14:52:01</t>
  </si>
  <si>
    <t>2022-06-05</t>
  </si>
  <si>
    <t>2577555</t>
  </si>
  <si>
    <t>伦敦北华美达酒店</t>
  </si>
  <si>
    <t>Green Nick</t>
  </si>
  <si>
    <t>352.96</t>
  </si>
  <si>
    <t>415.00</t>
  </si>
  <si>
    <t>2022-06-05 18:02:42</t>
  </si>
  <si>
    <t>2022-06-04</t>
  </si>
  <si>
    <t>2576744</t>
  </si>
  <si>
    <t>大同酒店</t>
  </si>
  <si>
    <t>cho namsuk</t>
  </si>
  <si>
    <t>370.86</t>
  </si>
  <si>
    <t>436.00</t>
  </si>
  <si>
    <t>2022-06-04 21:48:17</t>
  </si>
  <si>
    <t>2022-06-03</t>
  </si>
  <si>
    <t>2575873</t>
  </si>
  <si>
    <t>Charles-Nelson Francisca</t>
  </si>
  <si>
    <t>354.66</t>
  </si>
  <si>
    <t>417.00</t>
  </si>
  <si>
    <t>2022-06-03 23:07:53</t>
  </si>
  <si>
    <t>2022-05-31</t>
  </si>
  <si>
    <t>2571276</t>
  </si>
  <si>
    <t>塞达宇卡拉巴加丁酒店</t>
  </si>
  <si>
    <t>Susilawati Susilawati</t>
  </si>
  <si>
    <t>278.02</t>
  </si>
  <si>
    <t>327.00</t>
  </si>
  <si>
    <t>2022-05-31 20:50:45</t>
  </si>
  <si>
    <t>2570322</t>
  </si>
  <si>
    <t>圣迭戈万豪侯爵与滨海酒店</t>
  </si>
  <si>
    <t>SUN HUI,ZHONG SHIFENG,HU SHUNI</t>
  </si>
  <si>
    <t>10579.89</t>
  </si>
  <si>
    <t>12444.00</t>
  </si>
  <si>
    <t>2022-05-31 07:25:25</t>
  </si>
  <si>
    <t>2022-05-26</t>
  </si>
  <si>
    <t>2564489</t>
  </si>
  <si>
    <t>Jang Jun</t>
  </si>
  <si>
    <t>923.39</t>
  </si>
  <si>
    <t>1081.00</t>
  </si>
  <si>
    <t>2022-05-26 17:02:13</t>
  </si>
  <si>
    <t>2022-05-08</t>
  </si>
  <si>
    <t>2542179</t>
  </si>
  <si>
    <t>迈阿密国际机场酒店</t>
  </si>
  <si>
    <t>Kriegel Amanda</t>
  </si>
  <si>
    <t>1147.73</t>
  </si>
  <si>
    <t>1349.00</t>
  </si>
  <si>
    <t>-1349</t>
  </si>
  <si>
    <t>-1147</t>
  </si>
  <si>
    <t>2022-05-08 04:14:37</t>
  </si>
  <si>
    <t>2022-04-07</t>
  </si>
  <si>
    <t>2501588</t>
  </si>
  <si>
    <t>小酒店</t>
  </si>
  <si>
    <t>Martins dos Santos Hellen Katherine</t>
  </si>
  <si>
    <t>1793.04</t>
  </si>
  <si>
    <t>2206.00</t>
  </si>
  <si>
    <t>2022-04-07 16:06:02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</si>
</sst>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44716</v>
      </c>
      <c r="G2" s="6">
        <v>44719</v>
      </c>
      <c r="H2" s="4">
        <v>1</v>
      </c>
      <c r="I2" s="4">
        <v>3</v>
      </c>
      <c r="J2" s="4">
        <v>3</v>
      </c>
      <c r="K2" s="4" t="s">
        <v>30</v>
      </c>
      <c r="L2" s="4">
        <v>2206</v>
      </c>
      <c r="M2" s="4">
        <v>2206</v>
      </c>
      <c r="N2" s="4" t="s">
        <v>31</v>
      </c>
      <c r="O2" s="4" t="s">
        <v>32</v>
      </c>
      <c r="P2" s="4" t="s">
        <v>33</v>
      </c>
      <c r="Q2" s="4">
        <v>0</v>
      </c>
      <c r="R2" s="7">
        <v>44658</v>
      </c>
      <c r="S2" s="6">
        <v>44722</v>
      </c>
      <c r="T2" s="4" t="s">
        <v>34</v>
      </c>
      <c r="U2" s="4">
        <v>2206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44719</v>
      </c>
      <c r="H3" s="4">
        <v>1</v>
      </c>
      <c r="I3" s="4">
        <v>1</v>
      </c>
      <c r="J3" s="4">
        <v>1</v>
      </c>
      <c r="K3" s="4" t="s">
        <v>30</v>
      </c>
      <c r="L3" s="4">
        <v>1349</v>
      </c>
      <c r="M3" s="4">
        <v>1349</v>
      </c>
      <c r="N3" s="4" t="s">
        <v>40</v>
      </c>
      <c r="O3" s="4" t="s">
        <v>32</v>
      </c>
      <c r="P3" s="4" t="s">
        <v>33</v>
      </c>
      <c r="Q3" s="4">
        <v>0</v>
      </c>
      <c r="R3" s="7">
        <v>44689</v>
      </c>
      <c r="S3" s="6">
        <v>44722</v>
      </c>
      <c r="T3" s="4" t="s">
        <v>34</v>
      </c>
      <c r="U3" s="4">
        <v>1349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44718</v>
      </c>
      <c r="G4" s="6">
        <v>44719</v>
      </c>
      <c r="H4" s="4">
        <v>1</v>
      </c>
      <c r="I4" s="4">
        <v>1</v>
      </c>
      <c r="J4" s="4">
        <v>1</v>
      </c>
      <c r="K4" s="4" t="s">
        <v>30</v>
      </c>
      <c r="L4" s="4">
        <v>1081</v>
      </c>
      <c r="M4" s="4">
        <v>1081</v>
      </c>
      <c r="N4" s="4" t="s">
        <v>45</v>
      </c>
      <c r="O4" s="4" t="s">
        <v>32</v>
      </c>
      <c r="P4" s="4" t="s">
        <v>33</v>
      </c>
      <c r="Q4" s="4">
        <v>0</v>
      </c>
      <c r="R4" s="7">
        <v>44707</v>
      </c>
      <c r="S4" s="6">
        <v>44722</v>
      </c>
      <c r="T4" s="4" t="s">
        <v>34</v>
      </c>
      <c r="U4" s="4">
        <v>1081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44718</v>
      </c>
      <c r="G5" s="6">
        <v>44719</v>
      </c>
      <c r="H5" s="4">
        <v>3</v>
      </c>
      <c r="I5" s="4">
        <v>1</v>
      </c>
      <c r="J5" s="4">
        <v>3</v>
      </c>
      <c r="K5" s="4" t="s">
        <v>30</v>
      </c>
      <c r="L5" s="4">
        <v>12444</v>
      </c>
      <c r="M5" s="4">
        <v>12444</v>
      </c>
      <c r="N5" s="4" t="s">
        <v>50</v>
      </c>
      <c r="O5" s="4" t="s">
        <v>32</v>
      </c>
      <c r="P5" s="4" t="s">
        <v>33</v>
      </c>
      <c r="Q5" s="4">
        <v>0</v>
      </c>
      <c r="R5" s="7">
        <v>44712</v>
      </c>
      <c r="S5" s="6">
        <v>44722</v>
      </c>
      <c r="T5" s="4" t="s">
        <v>34</v>
      </c>
      <c r="U5" s="4">
        <v>12444</v>
      </c>
      <c r="V5" s="4">
        <v>0</v>
      </c>
      <c r="W5" s="4">
        <v>0</v>
      </c>
      <c r="X5" s="4" t="s">
        <v>35</v>
      </c>
      <c r="Y5" s="4">
        <v>93887206</v>
      </c>
      <c r="Z5" s="4">
        <v>93887211</v>
      </c>
      <c r="AA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44718</v>
      </c>
      <c r="G6" s="6">
        <v>44719</v>
      </c>
      <c r="H6" s="4">
        <v>1</v>
      </c>
      <c r="I6" s="4">
        <v>1</v>
      </c>
      <c r="J6" s="4">
        <v>1</v>
      </c>
      <c r="K6" s="4" t="s">
        <v>30</v>
      </c>
      <c r="L6" s="4">
        <v>327</v>
      </c>
      <c r="M6" s="4">
        <v>327</v>
      </c>
      <c r="N6" s="4" t="s">
        <v>55</v>
      </c>
      <c r="O6" s="4" t="s">
        <v>32</v>
      </c>
      <c r="P6" s="4" t="s">
        <v>33</v>
      </c>
      <c r="Q6" s="4">
        <v>0</v>
      </c>
      <c r="R6" s="7">
        <v>44712</v>
      </c>
      <c r="S6" s="6">
        <v>44722</v>
      </c>
      <c r="T6" s="4" t="s">
        <v>34</v>
      </c>
      <c r="U6" s="4">
        <v>327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6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44717</v>
      </c>
      <c r="G7" s="6">
        <v>44719</v>
      </c>
      <c r="H7" s="4">
        <v>2</v>
      </c>
      <c r="I7" s="4">
        <v>2</v>
      </c>
      <c r="J7" s="4">
        <v>4</v>
      </c>
      <c r="K7" s="4" t="s">
        <v>30</v>
      </c>
      <c r="L7" s="4">
        <v>26576</v>
      </c>
      <c r="M7" s="4">
        <v>26576</v>
      </c>
      <c r="N7" s="4" t="s">
        <v>59</v>
      </c>
      <c r="O7" s="4" t="s">
        <v>32</v>
      </c>
      <c r="P7" s="4" t="s">
        <v>33</v>
      </c>
      <c r="Q7" s="4">
        <v>0</v>
      </c>
      <c r="R7" s="7">
        <v>44714</v>
      </c>
      <c r="S7" s="6">
        <v>44722</v>
      </c>
      <c r="T7" s="4" t="s">
        <v>34</v>
      </c>
      <c r="U7" s="4">
        <v>26576</v>
      </c>
      <c r="V7" s="4">
        <v>0</v>
      </c>
      <c r="W7" s="4">
        <v>0</v>
      </c>
      <c r="X7" s="4" t="s">
        <v>35</v>
      </c>
      <c r="Y7" s="4" t="s">
        <v>60</v>
      </c>
      <c r="Z7" s="4" t="s">
        <v>61</v>
      </c>
    </row>
    <row r="8" s="4" customFormat="1" spans="1:25">
      <c r="A8" s="4" t="s">
        <v>37</v>
      </c>
      <c r="B8" s="4" t="s">
        <v>26</v>
      </c>
      <c r="C8" s="4" t="s">
        <v>62</v>
      </c>
      <c r="D8" s="4" t="s">
        <v>38</v>
      </c>
      <c r="E8" s="4" t="s">
        <v>39</v>
      </c>
      <c r="F8" s="6">
        <v>44718</v>
      </c>
      <c r="G8" s="6">
        <v>44719</v>
      </c>
      <c r="H8" s="4">
        <v>1</v>
      </c>
      <c r="I8" s="4">
        <v>1</v>
      </c>
      <c r="J8" s="4">
        <v>1</v>
      </c>
      <c r="K8" s="4" t="s">
        <v>30</v>
      </c>
      <c r="L8" s="4">
        <v>-1349</v>
      </c>
      <c r="M8" s="4">
        <v>-1349</v>
      </c>
      <c r="N8" s="4" t="s">
        <v>40</v>
      </c>
      <c r="O8" s="4" t="s">
        <v>32</v>
      </c>
      <c r="P8" s="4" t="s">
        <v>33</v>
      </c>
      <c r="Q8" s="4">
        <v>0</v>
      </c>
      <c r="R8" s="7">
        <v>44689</v>
      </c>
      <c r="S8" s="6">
        <v>44722</v>
      </c>
      <c r="T8" s="4" t="s">
        <v>34</v>
      </c>
      <c r="U8" s="4">
        <v>-1349</v>
      </c>
      <c r="V8" s="4">
        <v>0</v>
      </c>
      <c r="W8" s="4">
        <v>0</v>
      </c>
      <c r="X8" s="4" t="s">
        <v>35</v>
      </c>
      <c r="Y8" s="4" t="s">
        <v>41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44718</v>
      </c>
      <c r="G9" s="6">
        <v>44719</v>
      </c>
      <c r="H9" s="4">
        <v>1</v>
      </c>
      <c r="I9" s="4">
        <v>1</v>
      </c>
      <c r="J9" s="4">
        <v>1</v>
      </c>
      <c r="K9" s="4" t="s">
        <v>30</v>
      </c>
      <c r="L9" s="4">
        <v>417</v>
      </c>
      <c r="M9" s="4">
        <v>417</v>
      </c>
      <c r="N9" s="4" t="s">
        <v>66</v>
      </c>
      <c r="O9" s="4" t="s">
        <v>32</v>
      </c>
      <c r="P9" s="4" t="s">
        <v>33</v>
      </c>
      <c r="Q9" s="4">
        <v>0</v>
      </c>
      <c r="R9" s="7">
        <v>44715</v>
      </c>
      <c r="S9" s="6">
        <v>44722</v>
      </c>
      <c r="T9" s="4" t="s">
        <v>34</v>
      </c>
      <c r="U9" s="4">
        <v>417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6">
      <c r="A10" s="4" t="s">
        <v>56</v>
      </c>
      <c r="B10" s="4" t="s">
        <v>26</v>
      </c>
      <c r="C10" s="4" t="s">
        <v>62</v>
      </c>
      <c r="D10" s="4" t="s">
        <v>57</v>
      </c>
      <c r="E10" s="4" t="s">
        <v>58</v>
      </c>
      <c r="F10" s="6">
        <v>44717</v>
      </c>
      <c r="G10" s="6">
        <v>44719</v>
      </c>
      <c r="H10" s="4">
        <v>2</v>
      </c>
      <c r="I10" s="4">
        <v>2</v>
      </c>
      <c r="J10" s="4">
        <v>4</v>
      </c>
      <c r="K10" s="4" t="s">
        <v>30</v>
      </c>
      <c r="L10" s="4">
        <v>-26576</v>
      </c>
      <c r="M10" s="4">
        <v>-26576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44714</v>
      </c>
      <c r="S10" s="6">
        <v>44722</v>
      </c>
      <c r="T10" s="4" t="s">
        <v>34</v>
      </c>
      <c r="U10" s="4">
        <v>-26576</v>
      </c>
      <c r="V10" s="4">
        <v>0</v>
      </c>
      <c r="W10" s="4">
        <v>0</v>
      </c>
      <c r="X10" s="4" t="s">
        <v>35</v>
      </c>
      <c r="Y10" s="4" t="s">
        <v>60</v>
      </c>
      <c r="Z10" s="4" t="s">
        <v>61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44718</v>
      </c>
      <c r="G11" s="6">
        <v>44719</v>
      </c>
      <c r="H11" s="4">
        <v>1</v>
      </c>
      <c r="I11" s="4">
        <v>1</v>
      </c>
      <c r="J11" s="4">
        <v>1</v>
      </c>
      <c r="K11" s="4" t="s">
        <v>30</v>
      </c>
      <c r="L11" s="4">
        <v>436</v>
      </c>
      <c r="M11" s="4">
        <v>436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44716</v>
      </c>
      <c r="S11" s="6">
        <v>44722</v>
      </c>
      <c r="T11" s="4" t="s">
        <v>34</v>
      </c>
      <c r="U11" s="4">
        <v>436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64</v>
      </c>
      <c r="E12" s="4" t="s">
        <v>72</v>
      </c>
      <c r="F12" s="6">
        <v>44718</v>
      </c>
      <c r="G12" s="6">
        <v>44719</v>
      </c>
      <c r="H12" s="4">
        <v>1</v>
      </c>
      <c r="I12" s="4">
        <v>1</v>
      </c>
      <c r="J12" s="4">
        <v>1</v>
      </c>
      <c r="K12" s="4" t="s">
        <v>30</v>
      </c>
      <c r="L12" s="4">
        <v>415</v>
      </c>
      <c r="M12" s="4">
        <v>415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44717</v>
      </c>
      <c r="S12" s="6">
        <v>44722</v>
      </c>
      <c r="T12" s="4" t="s">
        <v>34</v>
      </c>
      <c r="U12" s="4">
        <v>415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44718</v>
      </c>
      <c r="G13" s="6">
        <v>44719</v>
      </c>
      <c r="H13" s="4">
        <v>1</v>
      </c>
      <c r="I13" s="4">
        <v>1</v>
      </c>
      <c r="J13" s="4">
        <v>1</v>
      </c>
      <c r="K13" s="4" t="s">
        <v>30</v>
      </c>
      <c r="L13" s="4">
        <v>1371</v>
      </c>
      <c r="M13" s="4">
        <v>1371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44718</v>
      </c>
      <c r="S13" s="6">
        <v>44722</v>
      </c>
      <c r="T13" s="4" t="s">
        <v>34</v>
      </c>
      <c r="U13" s="4">
        <v>1371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43</v>
      </c>
      <c r="E14" s="4" t="s">
        <v>44</v>
      </c>
      <c r="F14" s="6">
        <v>44718</v>
      </c>
      <c r="G14" s="6">
        <v>44719</v>
      </c>
      <c r="H14" s="4">
        <v>1</v>
      </c>
      <c r="I14" s="4">
        <v>1</v>
      </c>
      <c r="J14" s="4">
        <v>1</v>
      </c>
      <c r="K14" s="4" t="s">
        <v>30</v>
      </c>
      <c r="L14" s="4">
        <v>1124</v>
      </c>
      <c r="M14" s="4">
        <v>1124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44718</v>
      </c>
      <c r="S14" s="6">
        <v>44722</v>
      </c>
      <c r="T14" s="4" t="s">
        <v>34</v>
      </c>
      <c r="U14" s="4">
        <v>1124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72</v>
      </c>
      <c r="F15" s="6">
        <v>44718</v>
      </c>
      <c r="G15" s="6">
        <v>44719</v>
      </c>
      <c r="H15" s="4">
        <v>1</v>
      </c>
      <c r="I15" s="4">
        <v>1</v>
      </c>
      <c r="J15" s="4">
        <v>1</v>
      </c>
      <c r="K15" s="4" t="s">
        <v>30</v>
      </c>
      <c r="L15" s="4">
        <v>525</v>
      </c>
      <c r="M15" s="4">
        <v>525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44718</v>
      </c>
      <c r="S15" s="6">
        <v>44722</v>
      </c>
      <c r="T15" s="4" t="s">
        <v>34</v>
      </c>
      <c r="U15" s="4">
        <v>525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17772488591</v>
      </c>
      <c r="B2" s="6">
        <v>44716</v>
      </c>
      <c r="C2" s="6">
        <v>44719</v>
      </c>
      <c r="D2" s="4">
        <v>2206</v>
      </c>
      <c r="E2" s="4" t="str">
        <f>VLOOKUP(A2,HOP!A:L,12,0)</f>
        <v>2206.00</v>
      </c>
      <c r="F2" s="4" t="str">
        <f>VLOOKUP(A2,HOP!A:C,3,0)</f>
        <v>2501588</v>
      </c>
      <c r="G2" s="4">
        <f>D2-E2</f>
        <v>0</v>
      </c>
      <c r="H2" s="4" t="str">
        <f>$H$1&amp;F2</f>
        <v>，2501588</v>
      </c>
      <c r="I2" s="4" t="str">
        <f>VLOOKUP(A2,HOP!A:U,21,0)</f>
        <v>直连</v>
      </c>
    </row>
    <row r="3" s="4" customFormat="1" hidden="1" spans="1:9">
      <c r="A3" s="5">
        <v>17903506795</v>
      </c>
      <c r="B3" s="6">
        <v>44718</v>
      </c>
      <c r="C3" s="6">
        <v>44719</v>
      </c>
      <c r="D3" s="4">
        <v>0</v>
      </c>
      <c r="E3" s="4" t="str">
        <f>VLOOKUP(A3,HOP!A:L,12,0)</f>
        <v>0.00</v>
      </c>
      <c r="F3" s="4" t="str">
        <f>VLOOKUP(A3,HOP!A:C,3,0)</f>
        <v>2542179</v>
      </c>
      <c r="G3" s="4">
        <f t="shared" ref="G3:G13" si="0">D3-E3</f>
        <v>0</v>
      </c>
      <c r="H3" s="4" t="str">
        <f t="shared" ref="H3:H13" si="1">$H$1&amp;F3</f>
        <v>，2542179</v>
      </c>
      <c r="I3" s="4" t="str">
        <f>VLOOKUP(A3,HOP!A:U,21,0)</f>
        <v>直连</v>
      </c>
    </row>
    <row r="4" s="4" customFormat="1" spans="1:9">
      <c r="A4" s="5">
        <v>17999833184</v>
      </c>
      <c r="B4" s="6">
        <v>44718</v>
      </c>
      <c r="C4" s="6">
        <v>44719</v>
      </c>
      <c r="D4" s="4">
        <v>1081</v>
      </c>
      <c r="E4" s="4" t="str">
        <f>VLOOKUP(A4,HOP!A:L,12,0)</f>
        <v>1081.00</v>
      </c>
      <c r="F4" s="4" t="str">
        <f>VLOOKUP(A4,HOP!A:C,3,0)</f>
        <v>2564489</v>
      </c>
      <c r="G4" s="4">
        <f t="shared" si="0"/>
        <v>0</v>
      </c>
      <c r="H4" s="4" t="str">
        <f t="shared" si="1"/>
        <v>，2564489</v>
      </c>
      <c r="I4" s="4" t="str">
        <f>VLOOKUP(A4,HOP!A:U,21,0)</f>
        <v>直连</v>
      </c>
    </row>
    <row r="5" s="4" customFormat="1" spans="1:9">
      <c r="A5" s="5">
        <v>18025717875</v>
      </c>
      <c r="B5" s="6">
        <v>44718</v>
      </c>
      <c r="C5" s="6">
        <v>44719</v>
      </c>
      <c r="D5" s="4">
        <v>12444</v>
      </c>
      <c r="E5" s="4" t="str">
        <f>VLOOKUP(A5,HOP!A:L,12,0)</f>
        <v>12444.00</v>
      </c>
      <c r="F5" s="4" t="str">
        <f>VLOOKUP(A5,HOP!A:C,3,0)</f>
        <v>2570322</v>
      </c>
      <c r="G5" s="4">
        <f t="shared" si="0"/>
        <v>0</v>
      </c>
      <c r="H5" s="4" t="str">
        <f t="shared" si="1"/>
        <v>，2570322</v>
      </c>
      <c r="I5" s="4" t="str">
        <f>VLOOKUP(A5,HOP!A:U,21,0)</f>
        <v>直连</v>
      </c>
    </row>
    <row r="6" s="4" customFormat="1" spans="1:9">
      <c r="A6" s="5">
        <v>18029260167</v>
      </c>
      <c r="B6" s="6">
        <v>44718</v>
      </c>
      <c r="C6" s="6">
        <v>44719</v>
      </c>
      <c r="D6" s="4">
        <v>327</v>
      </c>
      <c r="E6" s="4" t="str">
        <f>VLOOKUP(A6,HOP!A:L,12,0)</f>
        <v>327.00</v>
      </c>
      <c r="F6" s="4" t="str">
        <f>VLOOKUP(A6,HOP!A:C,3,0)</f>
        <v>2571276</v>
      </c>
      <c r="G6" s="4">
        <f t="shared" si="0"/>
        <v>0</v>
      </c>
      <c r="H6" s="4" t="str">
        <f t="shared" si="1"/>
        <v>，2571276</v>
      </c>
      <c r="I6" s="4" t="str">
        <f>VLOOKUP(A6,HOP!A:U,21,0)</f>
        <v>直连</v>
      </c>
    </row>
    <row r="7" s="4" customFormat="1" hidden="1" spans="1:9">
      <c r="A7" s="5">
        <v>18037622294</v>
      </c>
      <c r="B7" s="6">
        <v>44717</v>
      </c>
      <c r="C7" s="6">
        <v>44719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18048784142</v>
      </c>
      <c r="B8" s="6">
        <v>44718</v>
      </c>
      <c r="C8" s="6">
        <v>44719</v>
      </c>
      <c r="D8" s="4">
        <v>417</v>
      </c>
      <c r="E8" s="4" t="str">
        <f>VLOOKUP(A8,HOP!A:L,12,0)</f>
        <v>417.00</v>
      </c>
      <c r="F8" s="4" t="str">
        <f>VLOOKUP(A8,HOP!A:C,3,0)</f>
        <v>2575873</v>
      </c>
      <c r="G8" s="4">
        <f t="shared" si="0"/>
        <v>0</v>
      </c>
      <c r="H8" s="4" t="str">
        <f t="shared" si="1"/>
        <v>，2575873</v>
      </c>
      <c r="I8" s="4" t="str">
        <f>VLOOKUP(A8,HOP!A:U,21,0)</f>
        <v>直连</v>
      </c>
    </row>
    <row r="9" s="4" customFormat="1" spans="1:9">
      <c r="A9" s="5">
        <v>18053521724</v>
      </c>
      <c r="B9" s="6">
        <v>44718</v>
      </c>
      <c r="C9" s="6">
        <v>44719</v>
      </c>
      <c r="D9" s="4">
        <v>436</v>
      </c>
      <c r="E9" s="4" t="str">
        <f>VLOOKUP(A9,HOP!A:L,12,0)</f>
        <v>436.00</v>
      </c>
      <c r="F9" s="4" t="str">
        <f>VLOOKUP(A9,HOP!A:C,3,0)</f>
        <v>2576744</v>
      </c>
      <c r="G9" s="4">
        <f t="shared" si="0"/>
        <v>0</v>
      </c>
      <c r="H9" s="4" t="str">
        <f t="shared" si="1"/>
        <v>，2576744</v>
      </c>
      <c r="I9" s="4" t="str">
        <f>VLOOKUP(A9,HOP!A:U,21,0)</f>
        <v>直连</v>
      </c>
    </row>
    <row r="10" s="4" customFormat="1" spans="1:9">
      <c r="A10" s="5">
        <v>18057038681</v>
      </c>
      <c r="B10" s="6">
        <v>44718</v>
      </c>
      <c r="C10" s="6">
        <v>44719</v>
      </c>
      <c r="D10" s="4">
        <v>415</v>
      </c>
      <c r="E10" s="4" t="str">
        <f>VLOOKUP(A10,HOP!A:L,12,0)</f>
        <v>415.00</v>
      </c>
      <c r="F10" s="4" t="str">
        <f>VLOOKUP(A10,HOP!A:C,3,0)</f>
        <v>2577555</v>
      </c>
      <c r="G10" s="4">
        <f t="shared" si="0"/>
        <v>0</v>
      </c>
      <c r="H10" s="4" t="str">
        <f t="shared" si="1"/>
        <v>，2577555</v>
      </c>
      <c r="I10" s="4" t="str">
        <f>VLOOKUP(A10,HOP!A:U,21,0)</f>
        <v>直连</v>
      </c>
    </row>
    <row r="11" s="4" customFormat="1" spans="1:9">
      <c r="A11" s="5">
        <v>18061827123</v>
      </c>
      <c r="B11" s="6">
        <v>44718</v>
      </c>
      <c r="C11" s="6">
        <v>44719</v>
      </c>
      <c r="D11" s="4">
        <v>1371</v>
      </c>
      <c r="E11" s="4" t="str">
        <f>VLOOKUP(A11,HOP!A:L,12,0)</f>
        <v>1371.00</v>
      </c>
      <c r="F11" s="4" t="str">
        <f>VLOOKUP(A11,HOP!A:C,3,0)</f>
        <v>2578480</v>
      </c>
      <c r="G11" s="4">
        <f t="shared" si="0"/>
        <v>0</v>
      </c>
      <c r="H11" s="4" t="str">
        <f t="shared" si="1"/>
        <v>，2578480</v>
      </c>
      <c r="I11" s="4" t="str">
        <f>VLOOKUP(A11,HOP!A:U,21,0)</f>
        <v>直连</v>
      </c>
    </row>
    <row r="12" s="4" customFormat="1" spans="1:9">
      <c r="A12" s="5">
        <v>18062562569</v>
      </c>
      <c r="B12" s="6">
        <v>44718</v>
      </c>
      <c r="C12" s="6">
        <v>44719</v>
      </c>
      <c r="D12" s="4">
        <v>1124</v>
      </c>
      <c r="E12" s="4" t="str">
        <f>VLOOKUP(A12,HOP!A:L,12,0)</f>
        <v>1124.00</v>
      </c>
      <c r="F12" s="4" t="str">
        <f>VLOOKUP(A12,HOP!A:C,3,0)</f>
        <v>2578718</v>
      </c>
      <c r="G12" s="4">
        <f t="shared" si="0"/>
        <v>0</v>
      </c>
      <c r="H12" s="4" t="str">
        <f t="shared" si="1"/>
        <v>，2578718</v>
      </c>
      <c r="I12" s="4" t="str">
        <f>VLOOKUP(A12,HOP!A:U,21,0)</f>
        <v>直连</v>
      </c>
    </row>
    <row r="13" s="4" customFormat="1" spans="1:9">
      <c r="A13" s="5">
        <v>18062987850</v>
      </c>
      <c r="B13" s="6">
        <v>44718</v>
      </c>
      <c r="C13" s="6">
        <v>44719</v>
      </c>
      <c r="D13" s="4">
        <v>525</v>
      </c>
      <c r="E13" s="4" t="str">
        <f>VLOOKUP(A13,HOP!A:L,12,0)</f>
        <v>525.00</v>
      </c>
      <c r="F13" s="4" t="str">
        <f>VLOOKUP(A13,HOP!A:C,3,0)</f>
        <v>2578848</v>
      </c>
      <c r="G13" s="4">
        <f t="shared" si="0"/>
        <v>0</v>
      </c>
      <c r="H13" s="4" t="str">
        <f t="shared" si="1"/>
        <v>，2578848</v>
      </c>
      <c r="I13" s="4" t="str">
        <f>VLOOKUP(A13,HOP!A:U,21,0)</f>
        <v>直连</v>
      </c>
    </row>
    <row r="15" spans="4:4">
      <c r="D15" s="4">
        <f>SUM(D2:D14)</f>
        <v>20346</v>
      </c>
    </row>
    <row r="16" spans="4:4">
      <c r="D16" s="4" t="s">
        <v>86</v>
      </c>
    </row>
    <row r="20" spans="1:1">
      <c r="A20" s="4" t="s">
        <v>87</v>
      </c>
    </row>
    <row r="21" spans="1:1">
      <c r="A21" s="4" t="s">
        <v>88</v>
      </c>
    </row>
  </sheetData>
  <autoFilter ref="A1:X13">
    <filterColumn colId="3">
      <filters>
        <filter val="1081"/>
        <filter val="1371"/>
        <filter val="1124"/>
        <filter val="12444"/>
        <filter val="415"/>
        <filter val="525"/>
        <filter val="436"/>
        <filter val="2206"/>
        <filter val="327"/>
        <filter val="4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</row>
    <row r="2" s="1" customFormat="1" spans="1:21">
      <c r="A2" s="3">
        <v>18062987850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107</v>
      </c>
      <c r="G2" s="1" t="s">
        <v>111</v>
      </c>
      <c r="H2" s="1" t="s">
        <v>112</v>
      </c>
      <c r="I2" s="1" t="s">
        <v>113</v>
      </c>
      <c r="J2" s="1" t="s">
        <v>30</v>
      </c>
      <c r="K2" s="1" t="s">
        <v>114</v>
      </c>
      <c r="L2" s="1" t="s">
        <v>114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</row>
    <row r="3" s="1" customFormat="1" spans="1:21">
      <c r="A3" s="3">
        <v>18062562569</v>
      </c>
      <c r="B3" s="1" t="s">
        <v>107</v>
      </c>
      <c r="C3" s="1" t="s">
        <v>123</v>
      </c>
      <c r="D3" s="1" t="s">
        <v>124</v>
      </c>
      <c r="E3" s="1" t="s">
        <v>125</v>
      </c>
      <c r="F3" s="1" t="s">
        <v>107</v>
      </c>
      <c r="G3" s="1" t="s">
        <v>111</v>
      </c>
      <c r="H3" s="1" t="s">
        <v>112</v>
      </c>
      <c r="I3" s="1" t="s">
        <v>126</v>
      </c>
      <c r="J3" s="1" t="s">
        <v>30</v>
      </c>
      <c r="K3" s="1" t="s">
        <v>127</v>
      </c>
      <c r="L3" s="1" t="s">
        <v>127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128</v>
      </c>
      <c r="S3" s="1" t="s">
        <v>120</v>
      </c>
      <c r="T3" s="1" t="s">
        <v>121</v>
      </c>
      <c r="U3" s="1" t="s">
        <v>122</v>
      </c>
    </row>
    <row r="4" s="1" customFormat="1" spans="1:21">
      <c r="A4" s="3">
        <v>18061827123</v>
      </c>
      <c r="B4" s="1" t="s">
        <v>107</v>
      </c>
      <c r="C4" s="1" t="s">
        <v>129</v>
      </c>
      <c r="D4" s="1" t="s">
        <v>130</v>
      </c>
      <c r="E4" s="1" t="s">
        <v>131</v>
      </c>
      <c r="F4" s="1" t="s">
        <v>107</v>
      </c>
      <c r="G4" s="1" t="s">
        <v>111</v>
      </c>
      <c r="H4" s="1" t="s">
        <v>112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134</v>
      </c>
      <c r="S4" s="1" t="s">
        <v>120</v>
      </c>
      <c r="T4" s="1" t="s">
        <v>121</v>
      </c>
      <c r="U4" s="1" t="s">
        <v>122</v>
      </c>
    </row>
    <row r="5" s="1" customFormat="1" spans="1:21">
      <c r="A5" s="3">
        <v>18057038681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107</v>
      </c>
      <c r="G5" s="1" t="s">
        <v>111</v>
      </c>
      <c r="H5" s="1" t="s">
        <v>112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141</v>
      </c>
      <c r="S5" s="1" t="s">
        <v>120</v>
      </c>
      <c r="T5" s="1" t="s">
        <v>121</v>
      </c>
      <c r="U5" s="1" t="s">
        <v>122</v>
      </c>
    </row>
    <row r="6" s="1" customFormat="1" spans="1:21">
      <c r="A6" s="3">
        <v>18053521724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107</v>
      </c>
      <c r="G6" s="1" t="s">
        <v>111</v>
      </c>
      <c r="H6" s="1" t="s">
        <v>112</v>
      </c>
      <c r="I6" s="1" t="s">
        <v>146</v>
      </c>
      <c r="J6" s="1" t="s">
        <v>30</v>
      </c>
      <c r="K6" s="1" t="s">
        <v>147</v>
      </c>
      <c r="L6" s="1" t="s">
        <v>147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148</v>
      </c>
      <c r="S6" s="1" t="s">
        <v>120</v>
      </c>
      <c r="T6" s="1" t="s">
        <v>121</v>
      </c>
      <c r="U6" s="1" t="s">
        <v>122</v>
      </c>
    </row>
    <row r="7" s="1" customFormat="1" spans="1:21">
      <c r="A7" s="3">
        <v>18048784142</v>
      </c>
      <c r="B7" s="1" t="s">
        <v>149</v>
      </c>
      <c r="C7" s="1" t="s">
        <v>150</v>
      </c>
      <c r="D7" s="1" t="s">
        <v>137</v>
      </c>
      <c r="E7" s="1" t="s">
        <v>151</v>
      </c>
      <c r="F7" s="1" t="s">
        <v>107</v>
      </c>
      <c r="G7" s="1" t="s">
        <v>111</v>
      </c>
      <c r="H7" s="1" t="s">
        <v>112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154</v>
      </c>
      <c r="S7" s="1" t="s">
        <v>120</v>
      </c>
      <c r="T7" s="1" t="s">
        <v>121</v>
      </c>
      <c r="U7" s="1" t="s">
        <v>122</v>
      </c>
    </row>
    <row r="8" s="1" customFormat="1" spans="1:21">
      <c r="A8" s="3">
        <v>18029260167</v>
      </c>
      <c r="B8" s="1" t="s">
        <v>155</v>
      </c>
      <c r="C8" s="1" t="s">
        <v>156</v>
      </c>
      <c r="D8" s="1" t="s">
        <v>157</v>
      </c>
      <c r="E8" s="1" t="s">
        <v>158</v>
      </c>
      <c r="F8" s="1" t="s">
        <v>107</v>
      </c>
      <c r="G8" s="1" t="s">
        <v>111</v>
      </c>
      <c r="H8" s="1" t="s">
        <v>112</v>
      </c>
      <c r="I8" s="1" t="s">
        <v>159</v>
      </c>
      <c r="J8" s="1" t="s">
        <v>30</v>
      </c>
      <c r="K8" s="1" t="s">
        <v>160</v>
      </c>
      <c r="L8" s="1" t="s">
        <v>160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161</v>
      </c>
      <c r="S8" s="1" t="s">
        <v>120</v>
      </c>
      <c r="T8" s="1" t="s">
        <v>121</v>
      </c>
      <c r="U8" s="1" t="s">
        <v>122</v>
      </c>
    </row>
    <row r="9" s="1" customFormat="1" spans="1:21">
      <c r="A9" s="3">
        <v>18025717875</v>
      </c>
      <c r="B9" s="1" t="s">
        <v>155</v>
      </c>
      <c r="C9" s="1" t="s">
        <v>162</v>
      </c>
      <c r="D9" s="1" t="s">
        <v>163</v>
      </c>
      <c r="E9" s="1" t="s">
        <v>164</v>
      </c>
      <c r="F9" s="1" t="s">
        <v>107</v>
      </c>
      <c r="G9" s="1" t="s">
        <v>111</v>
      </c>
      <c r="H9" s="1" t="s">
        <v>112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118</v>
      </c>
      <c r="R9" s="1" t="s">
        <v>167</v>
      </c>
      <c r="S9" s="1" t="s">
        <v>120</v>
      </c>
      <c r="T9" s="1" t="s">
        <v>121</v>
      </c>
      <c r="U9" s="1" t="s">
        <v>122</v>
      </c>
    </row>
    <row r="10" s="1" customFormat="1" spans="1:21">
      <c r="A10" s="3">
        <v>17999833184</v>
      </c>
      <c r="B10" s="1" t="s">
        <v>168</v>
      </c>
      <c r="C10" s="1" t="s">
        <v>169</v>
      </c>
      <c r="D10" s="1" t="s">
        <v>124</v>
      </c>
      <c r="E10" s="1" t="s">
        <v>170</v>
      </c>
      <c r="F10" s="1" t="s">
        <v>107</v>
      </c>
      <c r="G10" s="1" t="s">
        <v>111</v>
      </c>
      <c r="H10" s="1" t="s">
        <v>112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118</v>
      </c>
      <c r="R10" s="1" t="s">
        <v>173</v>
      </c>
      <c r="S10" s="1" t="s">
        <v>120</v>
      </c>
      <c r="T10" s="1" t="s">
        <v>121</v>
      </c>
      <c r="U10" s="1" t="s">
        <v>122</v>
      </c>
    </row>
    <row r="11" s="1" customFormat="1" spans="1:21">
      <c r="A11" s="3">
        <v>17903506795</v>
      </c>
      <c r="B11" s="1" t="s">
        <v>174</v>
      </c>
      <c r="C11" s="1" t="s">
        <v>175</v>
      </c>
      <c r="D11" s="1" t="s">
        <v>176</v>
      </c>
      <c r="E11" s="1" t="s">
        <v>177</v>
      </c>
      <c r="F11" s="1" t="s">
        <v>107</v>
      </c>
      <c r="G11" s="1" t="s">
        <v>111</v>
      </c>
      <c r="H11" s="1" t="s">
        <v>112</v>
      </c>
      <c r="I11" s="1" t="s">
        <v>178</v>
      </c>
      <c r="J11" s="1" t="s">
        <v>30</v>
      </c>
      <c r="K11" s="1" t="s">
        <v>179</v>
      </c>
      <c r="L11" s="1" t="s">
        <v>116</v>
      </c>
      <c r="M11" s="1" t="s">
        <v>180</v>
      </c>
      <c r="N11" s="1" t="s">
        <v>181</v>
      </c>
      <c r="O11" s="1" t="s">
        <v>116</v>
      </c>
      <c r="P11" s="1" t="s">
        <v>117</v>
      </c>
      <c r="Q11" s="1" t="s">
        <v>118</v>
      </c>
      <c r="R11" s="1" t="s">
        <v>182</v>
      </c>
      <c r="S11" s="1" t="s">
        <v>120</v>
      </c>
      <c r="T11" s="1" t="s">
        <v>121</v>
      </c>
      <c r="U11" s="1" t="s">
        <v>122</v>
      </c>
    </row>
    <row r="12" s="1" customFormat="1" spans="1:21">
      <c r="A12" s="3">
        <v>17772488591</v>
      </c>
      <c r="B12" s="1" t="s">
        <v>183</v>
      </c>
      <c r="C12" s="1" t="s">
        <v>184</v>
      </c>
      <c r="D12" s="1" t="s">
        <v>185</v>
      </c>
      <c r="E12" s="1" t="s">
        <v>186</v>
      </c>
      <c r="F12" s="1" t="s">
        <v>142</v>
      </c>
      <c r="G12" s="1" t="s">
        <v>111</v>
      </c>
      <c r="H12" s="1" t="s">
        <v>112</v>
      </c>
      <c r="I12" s="1" t="s">
        <v>187</v>
      </c>
      <c r="J12" s="1" t="s">
        <v>30</v>
      </c>
      <c r="K12" s="1" t="s">
        <v>188</v>
      </c>
      <c r="L12" s="1" t="s">
        <v>188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118</v>
      </c>
      <c r="R12" s="1" t="s">
        <v>189</v>
      </c>
      <c r="S12" s="1" t="s">
        <v>120</v>
      </c>
      <c r="T12" s="1" t="s">
        <v>121</v>
      </c>
      <c r="U12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2022-06-10T01:54:32Z</dcterms:created>
  <dcterms:modified xsi:type="dcterms:W3CDTF">2022-06-10T02:20:43Z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51E2F9D17E194F45898EA6E96913687F</vt:lpwstr>
  </property>
  <property fmtid="{D5CDD505-2E9C-101B-9397-08002B2CF9AE}" pid="3" name="KSOProductBuildVer">
    <vt:lpwstr>2052-11.1.0.11744</vt:lpwstr>
  </property>
</Properties>
</file>