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<sst xmlns="http://schemas.openxmlformats.org/spreadsheetml/2006/main" count="374" uniqueCount="179">
  <si>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</si>
  <si>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</si>
  <si>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</si>
  <si>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</si>
  <si>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</si>
  <si>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</si>
  <si>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</si>
  <si>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</si>
  <si>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</si>
  <si>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</si>
  <si>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</si>
  <si>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</si>
  <si>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</si>
  <si>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</si>
  <si>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</si>
  <si>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</si>
  <si>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</si>
  <si>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</si>
  <si>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</si>
  <si>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</si>
  <si>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</si>
  <si>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</si>
  <si>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</si>
  <si>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</si>
  <si>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</si>
  <si>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17900797552	</t>
  </si>
  <si>
    <t>Ctrip</t>
  </si>
  <si>
    <t>正常</t>
  </si>
  <si>
    <t>[巴塞罗那]滨海酒店(Hotel del Mar)(37234645)</t>
  </si>
  <si>
    <t>标准房&lt;不退款&gt;&lt;2人入住&gt;</t>
  </si>
  <si>
    <t>USD</t>
  </si>
  <si>
    <t>Pauly/Celine</t>
  </si>
  <si>
    <t>CA5326220610USD</t>
  </si>
  <si>
    <t>未提现</t>
  </si>
  <si>
    <t>携程开票</t>
  </si>
  <si>
    <t xml:space="preserve">2540714	</t>
  </si>
  <si>
    <t xml:space="preserve">	</t>
  </si>
  <si>
    <t xml:space="preserve">17926641379	</t>
  </si>
  <si>
    <t>[安克雷奇]梅丽尔菲尔德酒店(Merrill Field Inn)(39639588)</t>
  </si>
  <si>
    <t>一间大床房&lt;2人入住&gt;&lt;不退款&gt;</t>
  </si>
  <si>
    <t>Dietz/Rebecca</t>
  </si>
  <si>
    <t xml:space="preserve">2548814	</t>
  </si>
  <si>
    <t xml:space="preserve">Dietz Rebecca	</t>
  </si>
  <si>
    <t xml:space="preserve">18008569552	</t>
  </si>
  <si>
    <t>[丹那拉打]流浪者旅馆(Rovers Inn)(48446328)</t>
  </si>
  <si>
    <t>双人房&lt;2人入住&gt;&lt;不退款&gt;</t>
  </si>
  <si>
    <t>Putit/Nadziah Al Rose,Putit/Nadziah Al Rose</t>
  </si>
  <si>
    <t xml:space="preserve">1820	</t>
  </si>
  <si>
    <t xml:space="preserve">18027824036	</t>
  </si>
  <si>
    <t>[巴黎]钟楼巴黎14玛娜巴纳斯峰酒店(Campanile Paris 14 - Maine Montparnasse)(39034658)</t>
  </si>
  <si>
    <t>标准双床房&lt;不退款&gt;&lt;2人入住&gt;</t>
  </si>
  <si>
    <t>Ferreira/Nelson,Crestia/Pierre</t>
  </si>
  <si>
    <t xml:space="preserve">2570895	</t>
  </si>
  <si>
    <t xml:space="preserve">81267677	</t>
  </si>
  <si>
    <t xml:space="preserve">18053647982	</t>
  </si>
  <si>
    <t>[马德里]马德里巴拉哈斯机场美利亚酒店(Melia Barajas)(37226809)</t>
  </si>
  <si>
    <t>高级双人床房&lt;不退款&gt;&lt;2人入住&gt;</t>
  </si>
  <si>
    <t>LIU/MENGHENG,LIU/MENGHENG</t>
  </si>
  <si>
    <t xml:space="preserve">2202169089	</t>
  </si>
  <si>
    <t xml:space="preserve">18056825148	</t>
  </si>
  <si>
    <t>[丰盛港]丰盛港默林旅馆(Mersing Merlin Inn)(39675774)</t>
  </si>
  <si>
    <t>标准间1张大床&lt;不退款&gt;&lt;2人入住&gt;</t>
  </si>
  <si>
    <t>Osman/Suhaimi,Osman/Suhaimi</t>
  </si>
  <si>
    <t xml:space="preserve">18057076335	</t>
  </si>
  <si>
    <t>[迪拜]迪拜阿尔巴沙诺富特酒店(Novotel Dubai Al Barsha)(37209522)</t>
  </si>
  <si>
    <t>高级房&lt;2人入住&gt;&lt;不退款&gt;&lt;早餐&gt;</t>
  </si>
  <si>
    <t>Wicaksono /arief</t>
  </si>
  <si>
    <t xml:space="preserve">18059834884	</t>
  </si>
  <si>
    <t>[迪拜]迪拜克里克喜来登酒店(Sheraton Dubai Creek Hotel &amp; Towers)(37220760)</t>
  </si>
  <si>
    <t>豪华城景房&lt;2人入住&gt;&lt;IBU黄金会员专享&gt;&lt;不退款&gt;</t>
  </si>
  <si>
    <t>abdulrab/ameen</t>
  </si>
  <si>
    <t xml:space="preserve">2578021	</t>
  </si>
  <si>
    <t xml:space="preserve">18060298596	</t>
  </si>
  <si>
    <t>[马六甲]惠勝酒店(Hatten Hotel Melaka)(37208332)</t>
  </si>
  <si>
    <t>豪华套房&lt;不退款&gt;&lt;2人入住&gt;</t>
  </si>
  <si>
    <t>Othman/Dato Julie Roaini</t>
  </si>
  <si>
    <t xml:space="preserve">2578295	</t>
  </si>
  <si>
    <t xml:space="preserve">Acknowledged	</t>
  </si>
  <si>
    <t xml:space="preserve">18062520073	</t>
  </si>
  <si>
    <t>[埃奇韦尔]伦敦北华美达酒店(Ramada London North)(39034382)</t>
  </si>
  <si>
    <t>DC/Connor</t>
  </si>
  <si>
    <t>，</t>
  </si>
  <si>
    <t>A220610104018481</t>
  </si>
  <si>
    <t>USD / HKD 当前参考汇率: 7.84905</t>
  </si>
  <si>
    <t>总计： 871 USD/
6836.52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</si>
  <si>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</si>
  <si>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</si>
  <si>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</si>
  <si>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</si>
  <si>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</si>
  <si>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</si>
  <si>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</si>
  <si>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</si>
  <si>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</si>
  <si>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</si>
  <si>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</si>
  <si>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</si>
  <si>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</si>
  <si>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</si>
  <si>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</si>
  <si>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</si>
  <si>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</si>
  <si>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</si>
  <si>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2022-06-06</t>
  </si>
  <si>
    <t>2578697</t>
  </si>
  <si>
    <t>伦敦北华美达酒店</t>
  </si>
  <si>
    <t>DC Connor</t>
  </si>
  <si>
    <t>2022-06-07</t>
  </si>
  <si>
    <t>退房日周结</t>
  </si>
  <si>
    <t>353.75</t>
  </si>
  <si>
    <t>53.00</t>
  </si>
  <si>
    <t>0</t>
  </si>
  <si>
    <t>0.00</t>
  </si>
  <si>
    <t>携程盛景国际直连</t>
  </si>
  <si>
    <t>01.010677</t>
  </si>
  <si>
    <t>2022-06-06 17:48:04</t>
  </si>
  <si>
    <t>否</t>
  </si>
  <si>
    <t>汇智国际旅游发展有限公司</t>
  </si>
  <si>
    <t>直连</t>
  </si>
  <si>
    <t>2578295</t>
  </si>
  <si>
    <t>马六甲惠勝酒店</t>
  </si>
  <si>
    <t>Othman Dato Julie Roaini</t>
  </si>
  <si>
    <t>634.09</t>
  </si>
  <si>
    <t>95.00</t>
  </si>
  <si>
    <t>2022-06-06 12:48:54</t>
  </si>
  <si>
    <t>2578021</t>
  </si>
  <si>
    <t>迪拜河喜来登大酒店</t>
  </si>
  <si>
    <t>abdulrab ameen</t>
  </si>
  <si>
    <t>420.50</t>
  </si>
  <si>
    <t>63.00</t>
  </si>
  <si>
    <t>2022-06-06 08:03:34</t>
  </si>
  <si>
    <t>2022-06-05</t>
  </si>
  <si>
    <t>2577580</t>
  </si>
  <si>
    <t>迪拜阿尔巴沙诺富特酒店</t>
  </si>
  <si>
    <t>Wicaksono arief</t>
  </si>
  <si>
    <t>627.41</t>
  </si>
  <si>
    <t>94.00</t>
  </si>
  <si>
    <t>2022-06-05 18:32:49</t>
  </si>
  <si>
    <t>2577415</t>
  </si>
  <si>
    <t>丰盛港默林旅馆</t>
  </si>
  <si>
    <t>Osman Suhaimi,Osman Suhaimi</t>
  </si>
  <si>
    <t>246.96</t>
  </si>
  <si>
    <t>37.00</t>
  </si>
  <si>
    <t>2022-06-05 16:05:49</t>
  </si>
  <si>
    <t>2022-06-04</t>
  </si>
  <si>
    <t>2576764</t>
  </si>
  <si>
    <t>巴拉哈斯美利亚酒店</t>
  </si>
  <si>
    <t>LIU MENGHENG,LIU MENGHENG</t>
  </si>
  <si>
    <t>1174.73</t>
  </si>
  <si>
    <t>176.00</t>
  </si>
  <si>
    <t>2022-06-04 22:53:04</t>
  </si>
  <si>
    <t>2022-05-31</t>
  </si>
  <si>
    <t>2570895</t>
  </si>
  <si>
    <t>钟楼巴黎14玛娜巴纳斯峰酒店</t>
  </si>
  <si>
    <t>Ferreira Nelson,Crestia Pierre</t>
  </si>
  <si>
    <t>640.81</t>
  </si>
  <si>
    <t>96.00</t>
  </si>
  <si>
    <t>2022-05-31 15:11:32</t>
  </si>
  <si>
    <t>2022-05-27</t>
  </si>
  <si>
    <t>2565851</t>
  </si>
  <si>
    <t>Mentigi Guesthouse</t>
  </si>
  <si>
    <t>Putit Nadziah Al Rose,Putit Nadziah Al Rose</t>
  </si>
  <si>
    <t>182.35</t>
  </si>
  <si>
    <t>27.00</t>
  </si>
  <si>
    <t>2022-05-27 22:31:13</t>
  </si>
  <si>
    <t>2022-05-13</t>
  </si>
  <si>
    <t>2548814</t>
  </si>
  <si>
    <t>梅丽尔菲尔德酒店</t>
  </si>
  <si>
    <t>Dietz Rebecca</t>
  </si>
  <si>
    <t>829.89</t>
  </si>
  <si>
    <t>122.00</t>
  </si>
  <si>
    <t>2022-05-13 09:34:40</t>
  </si>
  <si>
    <t>2022-05-07</t>
  </si>
  <si>
    <t>2540714</t>
  </si>
  <si>
    <t>滨海酒店</t>
  </si>
  <si>
    <t>Pauly Celine</t>
  </si>
  <si>
    <t>721.52</t>
  </si>
  <si>
    <t>108.00</t>
  </si>
  <si>
    <t>2022-05-07 03:30:41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</si>
</sst>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4" borderId="5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0" fontId="19" fillId="3" borderId="2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44718</v>
      </c>
      <c r="G2" s="6">
        <v>44719</v>
      </c>
      <c r="H2" s="4">
        <v>1</v>
      </c>
      <c r="I2" s="4">
        <v>1</v>
      </c>
      <c r="J2" s="4">
        <v>1</v>
      </c>
      <c r="K2" s="4" t="s">
        <v>30</v>
      </c>
      <c r="L2" s="4">
        <v>108</v>
      </c>
      <c r="M2" s="4">
        <v>108</v>
      </c>
      <c r="N2" s="4" t="s">
        <v>31</v>
      </c>
      <c r="O2" s="4" t="s">
        <v>32</v>
      </c>
      <c r="P2" s="4" t="s">
        <v>33</v>
      </c>
      <c r="Q2" s="4">
        <v>0</v>
      </c>
      <c r="R2" s="7">
        <v>44688</v>
      </c>
      <c r="S2" s="6">
        <v>44722</v>
      </c>
      <c r="T2" s="4" t="s">
        <v>34</v>
      </c>
      <c r="U2" s="4">
        <v>108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44718</v>
      </c>
      <c r="G3" s="6">
        <v>44719</v>
      </c>
      <c r="H3" s="4">
        <v>1</v>
      </c>
      <c r="I3" s="4">
        <v>1</v>
      </c>
      <c r="J3" s="4">
        <v>1</v>
      </c>
      <c r="K3" s="4" t="s">
        <v>30</v>
      </c>
      <c r="L3" s="4">
        <v>122</v>
      </c>
      <c r="M3" s="4">
        <v>122</v>
      </c>
      <c r="N3" s="4" t="s">
        <v>40</v>
      </c>
      <c r="O3" s="4" t="s">
        <v>32</v>
      </c>
      <c r="P3" s="4" t="s">
        <v>33</v>
      </c>
      <c r="Q3" s="4">
        <v>0</v>
      </c>
      <c r="R3" s="7">
        <v>44694</v>
      </c>
      <c r="S3" s="6">
        <v>44722</v>
      </c>
      <c r="T3" s="4" t="s">
        <v>34</v>
      </c>
      <c r="U3" s="4">
        <v>122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44718</v>
      </c>
      <c r="G4" s="6">
        <v>44719</v>
      </c>
      <c r="H4" s="4">
        <v>1</v>
      </c>
      <c r="I4" s="4">
        <v>1</v>
      </c>
      <c r="J4" s="4">
        <v>1</v>
      </c>
      <c r="K4" s="4" t="s">
        <v>30</v>
      </c>
      <c r="L4" s="4">
        <v>27</v>
      </c>
      <c r="M4" s="4">
        <v>27</v>
      </c>
      <c r="N4" s="4" t="s">
        <v>46</v>
      </c>
      <c r="O4" s="4" t="s">
        <v>32</v>
      </c>
      <c r="P4" s="4" t="s">
        <v>33</v>
      </c>
      <c r="Q4" s="4">
        <v>0</v>
      </c>
      <c r="R4" s="7">
        <v>44708</v>
      </c>
      <c r="S4" s="6">
        <v>44722</v>
      </c>
      <c r="T4" s="4" t="s">
        <v>34</v>
      </c>
      <c r="U4" s="4">
        <v>27</v>
      </c>
      <c r="V4" s="4">
        <v>0</v>
      </c>
      <c r="W4" s="4">
        <v>0</v>
      </c>
      <c r="X4" s="4" t="s">
        <v>36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44718</v>
      </c>
      <c r="G5" s="6">
        <v>44719</v>
      </c>
      <c r="H5" s="4">
        <v>1</v>
      </c>
      <c r="I5" s="4">
        <v>1</v>
      </c>
      <c r="J5" s="4">
        <v>1</v>
      </c>
      <c r="K5" s="4" t="s">
        <v>30</v>
      </c>
      <c r="L5" s="4">
        <v>96</v>
      </c>
      <c r="M5" s="4">
        <v>96</v>
      </c>
      <c r="N5" s="4" t="s">
        <v>51</v>
      </c>
      <c r="O5" s="4" t="s">
        <v>32</v>
      </c>
      <c r="P5" s="4" t="s">
        <v>33</v>
      </c>
      <c r="Q5" s="4">
        <v>0</v>
      </c>
      <c r="R5" s="7">
        <v>44712</v>
      </c>
      <c r="S5" s="6">
        <v>44722</v>
      </c>
      <c r="T5" s="4" t="s">
        <v>34</v>
      </c>
      <c r="U5" s="4">
        <v>96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44718</v>
      </c>
      <c r="G6" s="6">
        <v>44719</v>
      </c>
      <c r="H6" s="4">
        <v>1</v>
      </c>
      <c r="I6" s="4">
        <v>1</v>
      </c>
      <c r="J6" s="4">
        <v>1</v>
      </c>
      <c r="K6" s="4" t="s">
        <v>30</v>
      </c>
      <c r="L6" s="4">
        <v>176</v>
      </c>
      <c r="M6" s="4">
        <v>176</v>
      </c>
      <c r="N6" s="4" t="s">
        <v>57</v>
      </c>
      <c r="O6" s="4" t="s">
        <v>32</v>
      </c>
      <c r="P6" s="4" t="s">
        <v>33</v>
      </c>
      <c r="Q6" s="4">
        <v>0</v>
      </c>
      <c r="R6" s="7">
        <v>44716</v>
      </c>
      <c r="S6" s="6">
        <v>44722</v>
      </c>
      <c r="T6" s="4" t="s">
        <v>34</v>
      </c>
      <c r="U6" s="4">
        <v>176</v>
      </c>
      <c r="V6" s="4">
        <v>0</v>
      </c>
      <c r="W6" s="4">
        <v>0</v>
      </c>
      <c r="X6" s="4" t="s">
        <v>36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44718</v>
      </c>
      <c r="G7" s="6">
        <v>44719</v>
      </c>
      <c r="H7" s="4">
        <v>1</v>
      </c>
      <c r="I7" s="4">
        <v>1</v>
      </c>
      <c r="J7" s="4">
        <v>1</v>
      </c>
      <c r="K7" s="4" t="s">
        <v>30</v>
      </c>
      <c r="L7" s="4">
        <v>37</v>
      </c>
      <c r="M7" s="4">
        <v>37</v>
      </c>
      <c r="N7" s="4" t="s">
        <v>62</v>
      </c>
      <c r="O7" s="4" t="s">
        <v>32</v>
      </c>
      <c r="P7" s="4" t="s">
        <v>33</v>
      </c>
      <c r="Q7" s="4">
        <v>0</v>
      </c>
      <c r="R7" s="7">
        <v>44717</v>
      </c>
      <c r="S7" s="6">
        <v>44722</v>
      </c>
      <c r="T7" s="4" t="s">
        <v>34</v>
      </c>
      <c r="U7" s="4">
        <v>37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44717</v>
      </c>
      <c r="G8" s="6">
        <v>44719</v>
      </c>
      <c r="H8" s="4">
        <v>1</v>
      </c>
      <c r="I8" s="4">
        <v>2</v>
      </c>
      <c r="J8" s="4">
        <v>2</v>
      </c>
      <c r="K8" s="4" t="s">
        <v>30</v>
      </c>
      <c r="L8" s="4">
        <v>94</v>
      </c>
      <c r="M8" s="4">
        <v>94</v>
      </c>
      <c r="N8" s="4" t="s">
        <v>66</v>
      </c>
      <c r="O8" s="4" t="s">
        <v>32</v>
      </c>
      <c r="P8" s="4" t="s">
        <v>33</v>
      </c>
      <c r="Q8" s="4">
        <v>0</v>
      </c>
      <c r="R8" s="7">
        <v>44717</v>
      </c>
      <c r="S8" s="6">
        <v>44722</v>
      </c>
      <c r="T8" s="4" t="s">
        <v>34</v>
      </c>
      <c r="U8" s="4">
        <v>94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44718</v>
      </c>
      <c r="G9" s="6">
        <v>44719</v>
      </c>
      <c r="H9" s="4">
        <v>1</v>
      </c>
      <c r="I9" s="4">
        <v>1</v>
      </c>
      <c r="J9" s="4">
        <v>1</v>
      </c>
      <c r="K9" s="4" t="s">
        <v>30</v>
      </c>
      <c r="L9" s="4">
        <v>63</v>
      </c>
      <c r="M9" s="4">
        <v>63</v>
      </c>
      <c r="N9" s="4" t="s">
        <v>70</v>
      </c>
      <c r="O9" s="4" t="s">
        <v>32</v>
      </c>
      <c r="P9" s="4" t="s">
        <v>33</v>
      </c>
      <c r="Q9" s="4">
        <v>0</v>
      </c>
      <c r="R9" s="7">
        <v>44718</v>
      </c>
      <c r="S9" s="6">
        <v>44722</v>
      </c>
      <c r="T9" s="4" t="s">
        <v>34</v>
      </c>
      <c r="U9" s="4">
        <v>63</v>
      </c>
      <c r="V9" s="4">
        <v>0</v>
      </c>
      <c r="W9" s="4">
        <v>0</v>
      </c>
      <c r="X9" s="4" t="s">
        <v>71</v>
      </c>
      <c r="Y9" s="4" t="s">
        <v>36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44718</v>
      </c>
      <c r="G10" s="6">
        <v>44719</v>
      </c>
      <c r="H10" s="4">
        <v>1</v>
      </c>
      <c r="I10" s="4">
        <v>1</v>
      </c>
      <c r="J10" s="4">
        <v>1</v>
      </c>
      <c r="K10" s="4" t="s">
        <v>30</v>
      </c>
      <c r="L10" s="4">
        <v>95</v>
      </c>
      <c r="M10" s="4">
        <v>95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44718</v>
      </c>
      <c r="S10" s="6">
        <v>44722</v>
      </c>
      <c r="T10" s="4" t="s">
        <v>34</v>
      </c>
      <c r="U10" s="4">
        <v>95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50</v>
      </c>
      <c r="F11" s="6">
        <v>44718</v>
      </c>
      <c r="G11" s="6">
        <v>44719</v>
      </c>
      <c r="H11" s="4">
        <v>1</v>
      </c>
      <c r="I11" s="4">
        <v>1</v>
      </c>
      <c r="J11" s="4">
        <v>1</v>
      </c>
      <c r="K11" s="4" t="s">
        <v>30</v>
      </c>
      <c r="L11" s="4">
        <v>53</v>
      </c>
      <c r="M11" s="4">
        <v>53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44718</v>
      </c>
      <c r="S11" s="6">
        <v>44722</v>
      </c>
      <c r="T11" s="4" t="s">
        <v>34</v>
      </c>
      <c r="U11" s="4">
        <v>53</v>
      </c>
      <c r="V11" s="4">
        <v>0</v>
      </c>
      <c r="W11" s="4">
        <v>0</v>
      </c>
      <c r="X11" s="4" t="s">
        <v>36</v>
      </c>
      <c r="Y1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18" sqref="A18:A20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</v>
      </c>
    </row>
    <row r="2" s="4" customFormat="1" spans="1:9">
      <c r="A2" s="5">
        <v>17900797552</v>
      </c>
      <c r="B2" s="6">
        <v>44718</v>
      </c>
      <c r="C2" s="6">
        <v>44719</v>
      </c>
      <c r="D2" s="4">
        <v>108</v>
      </c>
      <c r="E2" s="4" t="str">
        <f>VLOOKUP(A2,HOP!A:L,12,0)</f>
        <v>108.00</v>
      </c>
      <c r="F2" s="4" t="str">
        <f>VLOOKUP(A2,HOP!A:C,3,0)</f>
        <v>2540714</v>
      </c>
      <c r="G2" s="4">
        <f>D2-E2</f>
        <v>0</v>
      </c>
      <c r="H2" s="4" t="str">
        <f>$H$1&amp;F2</f>
        <v>，2540714</v>
      </c>
      <c r="I2" s="4" t="str">
        <f>VLOOKUP(A2,HOP!A:U,21,0)</f>
        <v>直连</v>
      </c>
    </row>
    <row r="3" s="4" customFormat="1" spans="1:9">
      <c r="A3" s="5">
        <v>17926641379</v>
      </c>
      <c r="B3" s="6">
        <v>44718</v>
      </c>
      <c r="C3" s="6">
        <v>44719</v>
      </c>
      <c r="D3" s="4">
        <v>122</v>
      </c>
      <c r="E3" s="4" t="str">
        <f>VLOOKUP(A3,HOP!A:L,12,0)</f>
        <v>122.00</v>
      </c>
      <c r="F3" s="4" t="str">
        <f>VLOOKUP(A3,HOP!A:C,3,0)</f>
        <v>2548814</v>
      </c>
      <c r="G3" s="4">
        <f t="shared" ref="G3:G11" si="0">D3-E3</f>
        <v>0</v>
      </c>
      <c r="H3" s="4" t="str">
        <f t="shared" ref="H3:H11" si="1">$H$1&amp;F3</f>
        <v>，2548814</v>
      </c>
      <c r="I3" s="4" t="str">
        <f>VLOOKUP(A3,HOP!A:U,21,0)</f>
        <v>直连</v>
      </c>
    </row>
    <row r="4" s="4" customFormat="1" spans="1:9">
      <c r="A4" s="5">
        <v>18008569552</v>
      </c>
      <c r="B4" s="6">
        <v>44718</v>
      </c>
      <c r="C4" s="6">
        <v>44719</v>
      </c>
      <c r="D4" s="4">
        <v>27</v>
      </c>
      <c r="E4" s="4" t="str">
        <f>VLOOKUP(A4,HOP!A:L,12,0)</f>
        <v>27.00</v>
      </c>
      <c r="F4" s="4" t="str">
        <f>VLOOKUP(A4,HOP!A:C,3,0)</f>
        <v>2565851</v>
      </c>
      <c r="G4" s="4">
        <f t="shared" si="0"/>
        <v>0</v>
      </c>
      <c r="H4" s="4" t="str">
        <f t="shared" si="1"/>
        <v>，2565851</v>
      </c>
      <c r="I4" s="4" t="str">
        <f>VLOOKUP(A4,HOP!A:U,21,0)</f>
        <v>直连</v>
      </c>
    </row>
    <row r="5" s="4" customFormat="1" spans="1:9">
      <c r="A5" s="5">
        <v>18027824036</v>
      </c>
      <c r="B5" s="6">
        <v>44718</v>
      </c>
      <c r="C5" s="6">
        <v>44719</v>
      </c>
      <c r="D5" s="4">
        <v>96</v>
      </c>
      <c r="E5" s="4" t="str">
        <f>VLOOKUP(A5,HOP!A:L,12,0)</f>
        <v>96.00</v>
      </c>
      <c r="F5" s="4" t="str">
        <f>VLOOKUP(A5,HOP!A:C,3,0)</f>
        <v>2570895</v>
      </c>
      <c r="G5" s="4">
        <f t="shared" si="0"/>
        <v>0</v>
      </c>
      <c r="H5" s="4" t="str">
        <f t="shared" si="1"/>
        <v>，2570895</v>
      </c>
      <c r="I5" s="4" t="str">
        <f>VLOOKUP(A5,HOP!A:U,21,0)</f>
        <v>直连</v>
      </c>
    </row>
    <row r="6" s="4" customFormat="1" spans="1:9">
      <c r="A6" s="5">
        <v>18053647982</v>
      </c>
      <c r="B6" s="6">
        <v>44718</v>
      </c>
      <c r="C6" s="6">
        <v>44719</v>
      </c>
      <c r="D6" s="4">
        <v>176</v>
      </c>
      <c r="E6" s="4" t="str">
        <f>VLOOKUP(A6,HOP!A:L,12,0)</f>
        <v>176.00</v>
      </c>
      <c r="F6" s="4" t="str">
        <f>VLOOKUP(A6,HOP!A:C,3,0)</f>
        <v>2576764</v>
      </c>
      <c r="G6" s="4">
        <f t="shared" si="0"/>
        <v>0</v>
      </c>
      <c r="H6" s="4" t="str">
        <f t="shared" si="1"/>
        <v>，2576764</v>
      </c>
      <c r="I6" s="4" t="str">
        <f>VLOOKUP(A6,HOP!A:U,21,0)</f>
        <v>直连</v>
      </c>
    </row>
    <row r="7" s="4" customFormat="1" spans="1:9">
      <c r="A7" s="5">
        <v>18056825148</v>
      </c>
      <c r="B7" s="6">
        <v>44718</v>
      </c>
      <c r="C7" s="6">
        <v>44719</v>
      </c>
      <c r="D7" s="4">
        <v>37</v>
      </c>
      <c r="E7" s="4" t="str">
        <f>VLOOKUP(A7,HOP!A:L,12,0)</f>
        <v>37.00</v>
      </c>
      <c r="F7" s="4" t="str">
        <f>VLOOKUP(A7,HOP!A:C,3,0)</f>
        <v>2577415</v>
      </c>
      <c r="G7" s="4">
        <f t="shared" si="0"/>
        <v>0</v>
      </c>
      <c r="H7" s="4" t="str">
        <f t="shared" si="1"/>
        <v>，2577415</v>
      </c>
      <c r="I7" s="4" t="str">
        <f>VLOOKUP(A7,HOP!A:U,21,0)</f>
        <v>直连</v>
      </c>
    </row>
    <row r="8" s="4" customFormat="1" spans="1:9">
      <c r="A8" s="5">
        <v>18057076335</v>
      </c>
      <c r="B8" s="6">
        <v>44717</v>
      </c>
      <c r="C8" s="6">
        <v>44719</v>
      </c>
      <c r="D8" s="4">
        <v>94</v>
      </c>
      <c r="E8" s="4" t="str">
        <f>VLOOKUP(A8,HOP!A:L,12,0)</f>
        <v>94.00</v>
      </c>
      <c r="F8" s="4" t="str">
        <f>VLOOKUP(A8,HOP!A:C,3,0)</f>
        <v>2577580</v>
      </c>
      <c r="G8" s="4">
        <f t="shared" si="0"/>
        <v>0</v>
      </c>
      <c r="H8" s="4" t="str">
        <f t="shared" si="1"/>
        <v>，2577580</v>
      </c>
      <c r="I8" s="4" t="str">
        <f>VLOOKUP(A8,HOP!A:U,21,0)</f>
        <v>直连</v>
      </c>
    </row>
    <row r="9" s="4" customFormat="1" spans="1:9">
      <c r="A9" s="5">
        <v>18059834884</v>
      </c>
      <c r="B9" s="6">
        <v>44718</v>
      </c>
      <c r="C9" s="6">
        <v>44719</v>
      </c>
      <c r="D9" s="4">
        <v>63</v>
      </c>
      <c r="E9" s="4" t="str">
        <f>VLOOKUP(A9,HOP!A:L,12,0)</f>
        <v>63.00</v>
      </c>
      <c r="F9" s="4" t="str">
        <f>VLOOKUP(A9,HOP!A:C,3,0)</f>
        <v>2578021</v>
      </c>
      <c r="G9" s="4">
        <f t="shared" si="0"/>
        <v>0</v>
      </c>
      <c r="H9" s="4" t="str">
        <f t="shared" si="1"/>
        <v>，2578021</v>
      </c>
      <c r="I9" s="4" t="str">
        <f>VLOOKUP(A9,HOP!A:U,21,0)</f>
        <v>直连</v>
      </c>
    </row>
    <row r="10" s="4" customFormat="1" spans="1:9">
      <c r="A10" s="5">
        <v>18060298596</v>
      </c>
      <c r="B10" s="6">
        <v>44718</v>
      </c>
      <c r="C10" s="6">
        <v>44719</v>
      </c>
      <c r="D10" s="4">
        <v>95</v>
      </c>
      <c r="E10" s="4" t="str">
        <f>VLOOKUP(A10,HOP!A:L,12,0)</f>
        <v>95.00</v>
      </c>
      <c r="F10" s="4" t="str">
        <f>VLOOKUP(A10,HOP!A:C,3,0)</f>
        <v>2578295</v>
      </c>
      <c r="G10" s="4">
        <f t="shared" si="0"/>
        <v>0</v>
      </c>
      <c r="H10" s="4" t="str">
        <f t="shared" si="1"/>
        <v>，2578295</v>
      </c>
      <c r="I10" s="4" t="str">
        <f>VLOOKUP(A10,HOP!A:U,21,0)</f>
        <v>直连</v>
      </c>
    </row>
    <row r="11" s="4" customFormat="1" spans="1:9">
      <c r="A11" s="5">
        <v>18062520073</v>
      </c>
      <c r="B11" s="6">
        <v>44718</v>
      </c>
      <c r="C11" s="6">
        <v>44719</v>
      </c>
      <c r="D11" s="4">
        <v>53</v>
      </c>
      <c r="E11" s="4" t="str">
        <f>VLOOKUP(A11,HOP!A:L,12,0)</f>
        <v>53.00</v>
      </c>
      <c r="F11" s="4" t="str">
        <f>VLOOKUP(A11,HOP!A:C,3,0)</f>
        <v>2578697</v>
      </c>
      <c r="G11" s="4">
        <f t="shared" si="0"/>
        <v>0</v>
      </c>
      <c r="H11" s="4" t="str">
        <f t="shared" si="1"/>
        <v>，2578697</v>
      </c>
      <c r="I11" s="4" t="str">
        <f>VLOOKUP(A11,HOP!A:U,21,0)</f>
        <v>直连</v>
      </c>
    </row>
    <row r="13" spans="4:4">
      <c r="D13" s="4">
        <f>SUM(D2:D12)</f>
        <v>871</v>
      </c>
    </row>
    <row r="18" spans="1:1">
      <c r="A18" s="4" t="s">
        <v>82</v>
      </c>
    </row>
    <row r="19" spans="1:1">
      <c r="A19" s="4" t="s">
        <v>83</v>
      </c>
    </row>
    <row r="20" spans="1:1">
      <c r="A20" s="4" t="s">
        <v>84</v>
      </c>
    </row>
  </sheetData>
  <autoFilter ref="A1:XFD11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85</v>
      </c>
      <c r="B1" s="2" t="s">
        <v>86</v>
      </c>
      <c r="C1" s="2" t="s">
        <v>87</v>
      </c>
      <c r="D1" s="2" t="s">
        <v>88</v>
      </c>
      <c r="E1" s="2" t="s">
        <v>13</v>
      </c>
      <c r="F1" s="2" t="s">
        <v>5</v>
      </c>
      <c r="G1" s="2" t="s">
        <v>6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  <c r="U1" s="2" t="s">
        <v>102</v>
      </c>
    </row>
    <row r="2" s="1" customFormat="1" spans="1:21">
      <c r="A2" s="3">
        <v>18062520073</v>
      </c>
      <c r="B2" s="1" t="s">
        <v>103</v>
      </c>
      <c r="C2" s="1" t="s">
        <v>104</v>
      </c>
      <c r="D2" s="1" t="s">
        <v>105</v>
      </c>
      <c r="E2" s="1" t="s">
        <v>106</v>
      </c>
      <c r="F2" s="1" t="s">
        <v>103</v>
      </c>
      <c r="G2" s="1" t="s">
        <v>107</v>
      </c>
      <c r="H2" s="1" t="s">
        <v>108</v>
      </c>
      <c r="I2" s="1" t="s">
        <v>109</v>
      </c>
      <c r="J2" s="1" t="s">
        <v>30</v>
      </c>
      <c r="K2" s="1" t="s">
        <v>110</v>
      </c>
      <c r="L2" s="1" t="s">
        <v>110</v>
      </c>
      <c r="M2" s="1" t="s">
        <v>111</v>
      </c>
      <c r="N2" s="1" t="s">
        <v>111</v>
      </c>
      <c r="O2" s="1" t="s">
        <v>112</v>
      </c>
      <c r="P2" s="1" t="s">
        <v>113</v>
      </c>
      <c r="Q2" s="1" t="s">
        <v>114</v>
      </c>
      <c r="R2" s="1" t="s">
        <v>115</v>
      </c>
      <c r="S2" s="1" t="s">
        <v>116</v>
      </c>
      <c r="T2" s="1" t="s">
        <v>117</v>
      </c>
      <c r="U2" s="1" t="s">
        <v>118</v>
      </c>
    </row>
    <row r="3" s="1" customFormat="1" spans="1:21">
      <c r="A3" s="3">
        <v>18060298596</v>
      </c>
      <c r="B3" s="1" t="s">
        <v>103</v>
      </c>
      <c r="C3" s="1" t="s">
        <v>119</v>
      </c>
      <c r="D3" s="1" t="s">
        <v>120</v>
      </c>
      <c r="E3" s="1" t="s">
        <v>121</v>
      </c>
      <c r="F3" s="1" t="s">
        <v>103</v>
      </c>
      <c r="G3" s="1" t="s">
        <v>107</v>
      </c>
      <c r="H3" s="1" t="s">
        <v>108</v>
      </c>
      <c r="I3" s="1" t="s">
        <v>122</v>
      </c>
      <c r="J3" s="1" t="s">
        <v>30</v>
      </c>
      <c r="K3" s="1" t="s">
        <v>123</v>
      </c>
      <c r="L3" s="1" t="s">
        <v>123</v>
      </c>
      <c r="M3" s="1" t="s">
        <v>111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124</v>
      </c>
      <c r="S3" s="1" t="s">
        <v>116</v>
      </c>
      <c r="T3" s="1" t="s">
        <v>117</v>
      </c>
      <c r="U3" s="1" t="s">
        <v>118</v>
      </c>
    </row>
    <row r="4" s="1" customFormat="1" spans="1:21">
      <c r="A4" s="3">
        <v>18059834884</v>
      </c>
      <c r="B4" s="1" t="s">
        <v>103</v>
      </c>
      <c r="C4" s="1" t="s">
        <v>125</v>
      </c>
      <c r="D4" s="1" t="s">
        <v>126</v>
      </c>
      <c r="E4" s="1" t="s">
        <v>127</v>
      </c>
      <c r="F4" s="1" t="s">
        <v>103</v>
      </c>
      <c r="G4" s="1" t="s">
        <v>107</v>
      </c>
      <c r="H4" s="1" t="s">
        <v>108</v>
      </c>
      <c r="I4" s="1" t="s">
        <v>128</v>
      </c>
      <c r="J4" s="1" t="s">
        <v>30</v>
      </c>
      <c r="K4" s="1" t="s">
        <v>129</v>
      </c>
      <c r="L4" s="1" t="s">
        <v>129</v>
      </c>
      <c r="M4" s="1" t="s">
        <v>111</v>
      </c>
      <c r="N4" s="1" t="s">
        <v>111</v>
      </c>
      <c r="O4" s="1" t="s">
        <v>112</v>
      </c>
      <c r="P4" s="1" t="s">
        <v>113</v>
      </c>
      <c r="Q4" s="1" t="s">
        <v>114</v>
      </c>
      <c r="R4" s="1" t="s">
        <v>130</v>
      </c>
      <c r="S4" s="1" t="s">
        <v>116</v>
      </c>
      <c r="T4" s="1" t="s">
        <v>117</v>
      </c>
      <c r="U4" s="1" t="s">
        <v>118</v>
      </c>
    </row>
    <row r="5" s="1" customFormat="1" spans="1:21">
      <c r="A5" s="3">
        <v>18057076335</v>
      </c>
      <c r="B5" s="1" t="s">
        <v>131</v>
      </c>
      <c r="C5" s="1" t="s">
        <v>132</v>
      </c>
      <c r="D5" s="1" t="s">
        <v>133</v>
      </c>
      <c r="E5" s="1" t="s">
        <v>134</v>
      </c>
      <c r="F5" s="1" t="s">
        <v>131</v>
      </c>
      <c r="G5" s="1" t="s">
        <v>107</v>
      </c>
      <c r="H5" s="1" t="s">
        <v>108</v>
      </c>
      <c r="I5" s="1" t="s">
        <v>135</v>
      </c>
      <c r="J5" s="1" t="s">
        <v>30</v>
      </c>
      <c r="K5" s="1" t="s">
        <v>136</v>
      </c>
      <c r="L5" s="1" t="s">
        <v>136</v>
      </c>
      <c r="M5" s="1" t="s">
        <v>111</v>
      </c>
      <c r="N5" s="1" t="s">
        <v>111</v>
      </c>
      <c r="O5" s="1" t="s">
        <v>112</v>
      </c>
      <c r="P5" s="1" t="s">
        <v>113</v>
      </c>
      <c r="Q5" s="1" t="s">
        <v>114</v>
      </c>
      <c r="R5" s="1" t="s">
        <v>137</v>
      </c>
      <c r="S5" s="1" t="s">
        <v>116</v>
      </c>
      <c r="T5" s="1" t="s">
        <v>117</v>
      </c>
      <c r="U5" s="1" t="s">
        <v>118</v>
      </c>
    </row>
    <row r="6" s="1" customFormat="1" spans="1:21">
      <c r="A6" s="3">
        <v>18056825148</v>
      </c>
      <c r="B6" s="1" t="s">
        <v>131</v>
      </c>
      <c r="C6" s="1" t="s">
        <v>138</v>
      </c>
      <c r="D6" s="1" t="s">
        <v>139</v>
      </c>
      <c r="E6" s="1" t="s">
        <v>140</v>
      </c>
      <c r="F6" s="1" t="s">
        <v>103</v>
      </c>
      <c r="G6" s="1" t="s">
        <v>107</v>
      </c>
      <c r="H6" s="1" t="s">
        <v>108</v>
      </c>
      <c r="I6" s="1" t="s">
        <v>141</v>
      </c>
      <c r="J6" s="1" t="s">
        <v>30</v>
      </c>
      <c r="K6" s="1" t="s">
        <v>142</v>
      </c>
      <c r="L6" s="1" t="s">
        <v>142</v>
      </c>
      <c r="M6" s="1" t="s">
        <v>111</v>
      </c>
      <c r="N6" s="1" t="s">
        <v>111</v>
      </c>
      <c r="O6" s="1" t="s">
        <v>112</v>
      </c>
      <c r="P6" s="1" t="s">
        <v>113</v>
      </c>
      <c r="Q6" s="1" t="s">
        <v>114</v>
      </c>
      <c r="R6" s="1" t="s">
        <v>143</v>
      </c>
      <c r="S6" s="1" t="s">
        <v>116</v>
      </c>
      <c r="T6" s="1" t="s">
        <v>117</v>
      </c>
      <c r="U6" s="1" t="s">
        <v>118</v>
      </c>
    </row>
    <row r="7" s="1" customFormat="1" spans="1:21">
      <c r="A7" s="3">
        <v>18053647982</v>
      </c>
      <c r="B7" s="1" t="s">
        <v>144</v>
      </c>
      <c r="C7" s="1" t="s">
        <v>145</v>
      </c>
      <c r="D7" s="1" t="s">
        <v>146</v>
      </c>
      <c r="E7" s="1" t="s">
        <v>147</v>
      </c>
      <c r="F7" s="1" t="s">
        <v>103</v>
      </c>
      <c r="G7" s="1" t="s">
        <v>107</v>
      </c>
      <c r="H7" s="1" t="s">
        <v>108</v>
      </c>
      <c r="I7" s="1" t="s">
        <v>148</v>
      </c>
      <c r="J7" s="1" t="s">
        <v>30</v>
      </c>
      <c r="K7" s="1" t="s">
        <v>149</v>
      </c>
      <c r="L7" s="1" t="s">
        <v>149</v>
      </c>
      <c r="M7" s="1" t="s">
        <v>111</v>
      </c>
      <c r="N7" s="1" t="s">
        <v>111</v>
      </c>
      <c r="O7" s="1" t="s">
        <v>112</v>
      </c>
      <c r="P7" s="1" t="s">
        <v>113</v>
      </c>
      <c r="Q7" s="1" t="s">
        <v>114</v>
      </c>
      <c r="R7" s="1" t="s">
        <v>150</v>
      </c>
      <c r="S7" s="1" t="s">
        <v>116</v>
      </c>
      <c r="T7" s="1" t="s">
        <v>117</v>
      </c>
      <c r="U7" s="1" t="s">
        <v>118</v>
      </c>
    </row>
    <row r="8" s="1" customFormat="1" spans="1:21">
      <c r="A8" s="3">
        <v>18027824036</v>
      </c>
      <c r="B8" s="1" t="s">
        <v>151</v>
      </c>
      <c r="C8" s="1" t="s">
        <v>152</v>
      </c>
      <c r="D8" s="1" t="s">
        <v>153</v>
      </c>
      <c r="E8" s="1" t="s">
        <v>154</v>
      </c>
      <c r="F8" s="1" t="s">
        <v>103</v>
      </c>
      <c r="G8" s="1" t="s">
        <v>107</v>
      </c>
      <c r="H8" s="1" t="s">
        <v>108</v>
      </c>
      <c r="I8" s="1" t="s">
        <v>155</v>
      </c>
      <c r="J8" s="1" t="s">
        <v>30</v>
      </c>
      <c r="K8" s="1" t="s">
        <v>156</v>
      </c>
      <c r="L8" s="1" t="s">
        <v>156</v>
      </c>
      <c r="M8" s="1" t="s">
        <v>111</v>
      </c>
      <c r="N8" s="1" t="s">
        <v>111</v>
      </c>
      <c r="O8" s="1" t="s">
        <v>112</v>
      </c>
      <c r="P8" s="1" t="s">
        <v>113</v>
      </c>
      <c r="Q8" s="1" t="s">
        <v>114</v>
      </c>
      <c r="R8" s="1" t="s">
        <v>157</v>
      </c>
      <c r="S8" s="1" t="s">
        <v>116</v>
      </c>
      <c r="T8" s="1" t="s">
        <v>117</v>
      </c>
      <c r="U8" s="1" t="s">
        <v>118</v>
      </c>
    </row>
    <row r="9" s="1" customFormat="1" spans="1:21">
      <c r="A9" s="3">
        <v>18008569552</v>
      </c>
      <c r="B9" s="1" t="s">
        <v>158</v>
      </c>
      <c r="C9" s="1" t="s">
        <v>159</v>
      </c>
      <c r="D9" s="1" t="s">
        <v>160</v>
      </c>
      <c r="E9" s="1" t="s">
        <v>161</v>
      </c>
      <c r="F9" s="1" t="s">
        <v>103</v>
      </c>
      <c r="G9" s="1" t="s">
        <v>107</v>
      </c>
      <c r="H9" s="1" t="s">
        <v>108</v>
      </c>
      <c r="I9" s="1" t="s">
        <v>162</v>
      </c>
      <c r="J9" s="1" t="s">
        <v>30</v>
      </c>
      <c r="K9" s="1" t="s">
        <v>163</v>
      </c>
      <c r="L9" s="1" t="s">
        <v>163</v>
      </c>
      <c r="M9" s="1" t="s">
        <v>111</v>
      </c>
      <c r="N9" s="1" t="s">
        <v>111</v>
      </c>
      <c r="O9" s="1" t="s">
        <v>112</v>
      </c>
      <c r="P9" s="1" t="s">
        <v>113</v>
      </c>
      <c r="Q9" s="1" t="s">
        <v>114</v>
      </c>
      <c r="R9" s="1" t="s">
        <v>164</v>
      </c>
      <c r="S9" s="1" t="s">
        <v>116</v>
      </c>
      <c r="T9" s="1" t="s">
        <v>117</v>
      </c>
      <c r="U9" s="1" t="s">
        <v>118</v>
      </c>
    </row>
    <row r="10" s="1" customFormat="1" spans="1:21">
      <c r="A10" s="3">
        <v>17926641379</v>
      </c>
      <c r="B10" s="1" t="s">
        <v>165</v>
      </c>
      <c r="C10" s="1" t="s">
        <v>166</v>
      </c>
      <c r="D10" s="1" t="s">
        <v>167</v>
      </c>
      <c r="E10" s="1" t="s">
        <v>168</v>
      </c>
      <c r="F10" s="1" t="s">
        <v>103</v>
      </c>
      <c r="G10" s="1" t="s">
        <v>107</v>
      </c>
      <c r="H10" s="1" t="s">
        <v>108</v>
      </c>
      <c r="I10" s="1" t="s">
        <v>169</v>
      </c>
      <c r="J10" s="1" t="s">
        <v>30</v>
      </c>
      <c r="K10" s="1" t="s">
        <v>170</v>
      </c>
      <c r="L10" s="1" t="s">
        <v>170</v>
      </c>
      <c r="M10" s="1" t="s">
        <v>111</v>
      </c>
      <c r="N10" s="1" t="s">
        <v>111</v>
      </c>
      <c r="O10" s="1" t="s">
        <v>112</v>
      </c>
      <c r="P10" s="1" t="s">
        <v>113</v>
      </c>
      <c r="Q10" s="1" t="s">
        <v>114</v>
      </c>
      <c r="R10" s="1" t="s">
        <v>171</v>
      </c>
      <c r="S10" s="1" t="s">
        <v>116</v>
      </c>
      <c r="T10" s="1" t="s">
        <v>117</v>
      </c>
      <c r="U10" s="1" t="s">
        <v>118</v>
      </c>
    </row>
    <row r="11" s="1" customFormat="1" spans="1:21">
      <c r="A11" s="3">
        <v>17900797552</v>
      </c>
      <c r="B11" s="1" t="s">
        <v>172</v>
      </c>
      <c r="C11" s="1" t="s">
        <v>173</v>
      </c>
      <c r="D11" s="1" t="s">
        <v>174</v>
      </c>
      <c r="E11" s="1" t="s">
        <v>175</v>
      </c>
      <c r="F11" s="1" t="s">
        <v>103</v>
      </c>
      <c r="G11" s="1" t="s">
        <v>107</v>
      </c>
      <c r="H11" s="1" t="s">
        <v>108</v>
      </c>
      <c r="I11" s="1" t="s">
        <v>176</v>
      </c>
      <c r="J11" s="1" t="s">
        <v>30</v>
      </c>
      <c r="K11" s="1" t="s">
        <v>177</v>
      </c>
      <c r="L11" s="1" t="s">
        <v>177</v>
      </c>
      <c r="M11" s="1" t="s">
        <v>111</v>
      </c>
      <c r="N11" s="1" t="s">
        <v>111</v>
      </c>
      <c r="O11" s="1" t="s">
        <v>112</v>
      </c>
      <c r="P11" s="1" t="s">
        <v>113</v>
      </c>
      <c r="Q11" s="1" t="s">
        <v>114</v>
      </c>
      <c r="R11" s="1" t="s">
        <v>178</v>
      </c>
      <c r="S11" s="1" t="s">
        <v>116</v>
      </c>
      <c r="T11" s="1" t="s">
        <v>117</v>
      </c>
      <c r="U11" s="1" t="s">
        <v>118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2022-06-10T02:21:14Z</dcterms:created>
  <dcterms:modified xsi:type="dcterms:W3CDTF">2022-06-10T02:37:26Z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25BD96F801CB4348915E6491ADE9E2BE</vt:lpwstr>
  </property>
  <property fmtid="{D5CDD505-2E9C-101B-9397-08002B2CF9AE}" pid="3" name="KSOProductBuildVer">
    <vt:lpwstr>2052-11.1.0.11744</vt:lpwstr>
  </property>
</Properties>
</file>