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<sst xmlns="http://schemas.openxmlformats.org/spreadsheetml/2006/main" count="438" uniqueCount="155">
  <si>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</si>
  <si>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</si>
  <si>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</si>
  <si>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</si>
  <si>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</si>
  <si>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</si>
  <si>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</si>
  <si>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</si>
  <si>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</si>
  <si>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</si>
  <si>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</si>
  <si>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</si>
  <si>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</si>
  <si>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</si>
  <si>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</si>
  <si>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</si>
  <si>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</si>
  <si>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</si>
  <si>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</si>
  <si>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</si>
  <si>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</si>
  <si>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</si>
  <si>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</si>
  <si>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</si>
  <si>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</si>
  <si>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18062725468	</t>
  </si>
  <si>
    <t>Ctrip</t>
  </si>
  <si>
    <t>正常</t>
  </si>
  <si>
    <t>[南昌]麗枫酒店(南昌青山湖高新火炬广场地铁站店)(71581058)</t>
  </si>
  <si>
    <t>商务大床房&lt;双人入住&gt;&lt;内宾&gt;&lt;预付&gt;&lt;双早&gt;</t>
  </si>
  <si>
    <t>CNY</t>
  </si>
  <si>
    <t>黄杰</t>
  </si>
  <si>
    <t>CA11323220611CNY</t>
  </si>
  <si>
    <t>未提现</t>
  </si>
  <si>
    <t>携程开票</t>
  </si>
  <si>
    <t xml:space="preserve">	</t>
  </si>
  <si>
    <t xml:space="preserve">18062761415	</t>
  </si>
  <si>
    <t>范鹏鑫</t>
  </si>
  <si>
    <t xml:space="preserve">18062767368	</t>
  </si>
  <si>
    <t>周喆</t>
  </si>
  <si>
    <t xml:space="preserve">18065277910	</t>
  </si>
  <si>
    <t>[叶县]维也纳国际酒店(平顶山鹰城店)(83922492)</t>
  </si>
  <si>
    <t>豪华双床房&lt;双人入住&gt;&lt;内宾&gt;&lt;预付&gt;&lt;双早&gt;</t>
  </si>
  <si>
    <t>谢欣</t>
  </si>
  <si>
    <t xml:space="preserve">18065703377	</t>
  </si>
  <si>
    <t>[重庆]7天优品酒店(重庆梁平人民广场中心店)(73267962)</t>
  </si>
  <si>
    <t>精选特优房&lt;双人入住&gt;&lt;内宾&gt;&lt;预付&gt;&lt;双早&gt;</t>
  </si>
  <si>
    <t>张建</t>
  </si>
  <si>
    <t xml:space="preserve">18065881358	</t>
  </si>
  <si>
    <t>[天津]维也纳酒店(天津滨海新区海洋高新区店)(83294589)</t>
  </si>
  <si>
    <t>高级大床房&lt;双人入住&gt;&lt;内宾&gt;&lt;预付&gt;&lt;双早&gt;</t>
  </si>
  <si>
    <t>孟祥彬</t>
  </si>
  <si>
    <t xml:space="preserve">18067973271	</t>
  </si>
  <si>
    <t>[朝阳]锦江之星(朝阳火车站店)(77393422)</t>
  </si>
  <si>
    <t>标准间B&lt;双人入住&gt;&lt;内宾&gt;&lt;预付&gt;&lt;双早&gt;</t>
  </si>
  <si>
    <t>耿小强</t>
  </si>
  <si>
    <t xml:space="preserve">2579859	</t>
  </si>
  <si>
    <t xml:space="preserve">18068595606	</t>
  </si>
  <si>
    <t>[抚州]非繁城品酒店·抚州玉茗大道抚临路店(71013795)</t>
  </si>
  <si>
    <t>非繁零重力大床房&lt;双人入住&gt;&lt;内宾&gt;&lt;预付&gt;&lt;双早&gt;</t>
  </si>
  <si>
    <t>张俊</t>
  </si>
  <si>
    <t xml:space="preserve">18068635091	</t>
  </si>
  <si>
    <t>[莱阳]莱阳金山国际酒店(85211378)</t>
  </si>
  <si>
    <t>商务大床间&lt;双人入住&gt;&lt;内宾&gt;&lt;预付&gt;&lt;单早&gt;</t>
  </si>
  <si>
    <t>左殿峰</t>
  </si>
  <si>
    <t xml:space="preserve">18069358511	</t>
  </si>
  <si>
    <t>[中山]麗枫酒店(中山大涌红木文化博览城店)(70869859)</t>
  </si>
  <si>
    <t>豪华大床房&lt;双人入住&gt;&lt;内宾&gt;&lt;预付&gt;&lt;双早&gt;</t>
  </si>
  <si>
    <t>徐淑娟</t>
  </si>
  <si>
    <t xml:space="preserve">18069485242	</t>
  </si>
  <si>
    <t>[西安]维也纳国际酒店(西安大雁塔店)(71451816)</t>
  </si>
  <si>
    <t>李舒程</t>
  </si>
  <si>
    <t xml:space="preserve">18069524799	</t>
  </si>
  <si>
    <t>[广州]喆啡酒店(广州南站南浦地铁站店)(60987273)</t>
  </si>
  <si>
    <t>啡凡大床房&lt;双人入住&gt;&lt;内宾&gt;&lt;预付&gt;&lt;双早&gt;</t>
  </si>
  <si>
    <t>舒慧斌</t>
  </si>
  <si>
    <t>，</t>
  </si>
  <si>
    <t>A220611092449481</t>
  </si>
  <si>
    <t>CNY / HKD 当前参考汇率: 1.166117265</t>
  </si>
  <si>
    <t>总计： 3769.41 CNY/
4395.57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</si>
  <si>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</si>
  <si>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</si>
  <si>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</si>
  <si>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</si>
  <si>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</si>
  <si>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</si>
  <si>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</si>
  <si>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</si>
  <si>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</si>
  <si>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</si>
  <si>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</si>
  <si>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</si>
  <si>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</si>
  <si>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</si>
  <si>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</si>
  <si>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</si>
  <si>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</si>
  <si>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</si>
  <si>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2022-06-07</t>
  </si>
  <si>
    <t>2580369</t>
  </si>
  <si>
    <t>喆啡酒店(广州南站南浦地铁站店)</t>
  </si>
  <si>
    <t>2022-06-08</t>
  </si>
  <si>
    <t>退房日月结</t>
  </si>
  <si>
    <t>307.62</t>
  </si>
  <si>
    <t>RMB</t>
  </si>
  <si>
    <t>0</t>
  </si>
  <si>
    <t>0.00</t>
  </si>
  <si>
    <t>携程汇智国内直连</t>
  </si>
  <si>
    <t>1861</t>
  </si>
  <si>
    <t>2022-06-07 22:34:01</t>
  </si>
  <si>
    <t>否</t>
  </si>
  <si>
    <t>汇智国际旅游发展有限公司</t>
  </si>
  <si>
    <t>直连</t>
  </si>
  <si>
    <t>2580347</t>
  </si>
  <si>
    <t>维也纳国际酒店(西安大雁塔店)</t>
  </si>
  <si>
    <t>230.51</t>
  </si>
  <si>
    <t>2022-06-07 22:14:08</t>
  </si>
  <si>
    <t>2580274</t>
  </si>
  <si>
    <t>麗枫酒店(中山大涌红木文化博览城店)</t>
  </si>
  <si>
    <t>212.31</t>
  </si>
  <si>
    <t>2022-06-07 21:21:29</t>
  </si>
  <si>
    <t>2580052</t>
  </si>
  <si>
    <t>莱阳金山国际酒店</t>
  </si>
  <si>
    <t>437.76</t>
  </si>
  <si>
    <t>2022-06-07 18:21:17</t>
  </si>
  <si>
    <t>2580042</t>
  </si>
  <si>
    <t>非繁城品酒店(抚州玉茗大道抚临路店)</t>
  </si>
  <si>
    <t>178.95</t>
  </si>
  <si>
    <t>2022-06-07 18:13:00</t>
  </si>
  <si>
    <t>2579859</t>
  </si>
  <si>
    <t>锦江之星（辽宁朝阳火车站店）</t>
  </si>
  <si>
    <t>131.43</t>
  </si>
  <si>
    <t>2022-06-07 15:48:00</t>
  </si>
  <si>
    <t>2579579</t>
  </si>
  <si>
    <t>维也纳酒店(天津滨海新区海洋高新区店)</t>
  </si>
  <si>
    <t>255.78</t>
  </si>
  <si>
    <t>2022-06-07 12:07:26</t>
  </si>
  <si>
    <t>2579528</t>
  </si>
  <si>
    <t>7天优品酒店（梁平人民广场中心店）</t>
  </si>
  <si>
    <t>129.53</t>
  </si>
  <si>
    <t>2022-06-07 11:17:01</t>
  </si>
  <si>
    <t>2579372</t>
  </si>
  <si>
    <t>维也纳国际酒店(平顶山鹰城店)</t>
  </si>
  <si>
    <t>222.42</t>
  </si>
  <si>
    <t>2022-06-07 09:06:32</t>
  </si>
  <si>
    <t>2022-06-06</t>
  </si>
  <si>
    <t>2578774</t>
  </si>
  <si>
    <t>麗枫酒店(南昌青山湖高新店)</t>
  </si>
  <si>
    <t>332.62</t>
  </si>
  <si>
    <t>2022-06-06 18:44:57</t>
  </si>
  <si>
    <t>2578771</t>
  </si>
  <si>
    <t>665.24</t>
  </si>
  <si>
    <t>2022-06-06 18:43:04</t>
  </si>
  <si>
    <t>2578760</t>
  </si>
  <si>
    <t>2022-06-06 18:33:42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</si>
</sst>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18" fillId="18" borderId="2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44718</v>
      </c>
      <c r="G2" s="6">
        <v>44720</v>
      </c>
      <c r="H2" s="4">
        <v>1</v>
      </c>
      <c r="I2" s="4">
        <v>2</v>
      </c>
      <c r="J2" s="4">
        <v>2</v>
      </c>
      <c r="K2" s="4" t="s">
        <v>30</v>
      </c>
      <c r="L2" s="4">
        <v>665.24</v>
      </c>
      <c r="M2" s="4">
        <v>665.24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44723</v>
      </c>
      <c r="T2" s="4" t="s">
        <v>34</v>
      </c>
      <c r="U2" s="4">
        <v>665.24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44718</v>
      </c>
      <c r="G3" s="6">
        <v>44720</v>
      </c>
      <c r="H3" s="4">
        <v>1</v>
      </c>
      <c r="I3" s="4">
        <v>2</v>
      </c>
      <c r="J3" s="4">
        <v>2</v>
      </c>
      <c r="K3" s="4" t="s">
        <v>30</v>
      </c>
      <c r="L3" s="4">
        <v>665.24</v>
      </c>
      <c r="M3" s="4">
        <v>665.24</v>
      </c>
      <c r="N3" s="4" t="s">
        <v>37</v>
      </c>
      <c r="O3" s="4" t="s">
        <v>32</v>
      </c>
      <c r="P3" s="4" t="s">
        <v>33</v>
      </c>
      <c r="Q3" s="4">
        <v>0</v>
      </c>
      <c r="R3" s="7">
        <v>44718</v>
      </c>
      <c r="S3" s="6">
        <v>44723</v>
      </c>
      <c r="T3" s="4" t="s">
        <v>34</v>
      </c>
      <c r="U3" s="4">
        <v>665.24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44719</v>
      </c>
      <c r="G4" s="6">
        <v>44720</v>
      </c>
      <c r="H4" s="4">
        <v>1</v>
      </c>
      <c r="I4" s="4">
        <v>1</v>
      </c>
      <c r="J4" s="4">
        <v>1</v>
      </c>
      <c r="K4" s="4" t="s">
        <v>30</v>
      </c>
      <c r="L4" s="4">
        <v>332.62</v>
      </c>
      <c r="M4" s="4">
        <v>332.62</v>
      </c>
      <c r="N4" s="4" t="s">
        <v>39</v>
      </c>
      <c r="O4" s="4" t="s">
        <v>32</v>
      </c>
      <c r="P4" s="4" t="s">
        <v>33</v>
      </c>
      <c r="Q4" s="4">
        <v>0</v>
      </c>
      <c r="R4" s="7">
        <v>44718</v>
      </c>
      <c r="S4" s="6">
        <v>44723</v>
      </c>
      <c r="T4" s="4" t="s">
        <v>34</v>
      </c>
      <c r="U4" s="4">
        <v>332.62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44719</v>
      </c>
      <c r="G5" s="6">
        <v>44720</v>
      </c>
      <c r="H5" s="4">
        <v>1</v>
      </c>
      <c r="I5" s="4">
        <v>1</v>
      </c>
      <c r="J5" s="4">
        <v>1</v>
      </c>
      <c r="K5" s="4" t="s">
        <v>30</v>
      </c>
      <c r="L5" s="4">
        <v>222.42</v>
      </c>
      <c r="M5" s="4">
        <v>222.42</v>
      </c>
      <c r="N5" s="4" t="s">
        <v>43</v>
      </c>
      <c r="O5" s="4" t="s">
        <v>32</v>
      </c>
      <c r="P5" s="4" t="s">
        <v>33</v>
      </c>
      <c r="Q5" s="4">
        <v>0</v>
      </c>
      <c r="R5" s="7">
        <v>44719</v>
      </c>
      <c r="S5" s="6">
        <v>44723</v>
      </c>
      <c r="T5" s="4" t="s">
        <v>34</v>
      </c>
      <c r="U5" s="4">
        <v>222.42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44719</v>
      </c>
      <c r="G6" s="6">
        <v>44720</v>
      </c>
      <c r="H6" s="4">
        <v>1</v>
      </c>
      <c r="I6" s="4">
        <v>1</v>
      </c>
      <c r="J6" s="4">
        <v>1</v>
      </c>
      <c r="K6" s="4" t="s">
        <v>30</v>
      </c>
      <c r="L6" s="4">
        <v>129.53</v>
      </c>
      <c r="M6" s="4">
        <v>129.53</v>
      </c>
      <c r="N6" s="4" t="s">
        <v>47</v>
      </c>
      <c r="O6" s="4" t="s">
        <v>32</v>
      </c>
      <c r="P6" s="4" t="s">
        <v>33</v>
      </c>
      <c r="Q6" s="4">
        <v>0</v>
      </c>
      <c r="R6" s="7">
        <v>44719</v>
      </c>
      <c r="S6" s="6">
        <v>44723</v>
      </c>
      <c r="T6" s="4" t="s">
        <v>34</v>
      </c>
      <c r="U6" s="4">
        <v>129.53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44719</v>
      </c>
      <c r="G7" s="6">
        <v>44720</v>
      </c>
      <c r="H7" s="4">
        <v>1</v>
      </c>
      <c r="I7" s="4">
        <v>1</v>
      </c>
      <c r="J7" s="4">
        <v>1</v>
      </c>
      <c r="K7" s="4" t="s">
        <v>30</v>
      </c>
      <c r="L7" s="4">
        <v>255.78</v>
      </c>
      <c r="M7" s="4">
        <v>255.78</v>
      </c>
      <c r="N7" s="4" t="s">
        <v>51</v>
      </c>
      <c r="O7" s="4" t="s">
        <v>32</v>
      </c>
      <c r="P7" s="4" t="s">
        <v>33</v>
      </c>
      <c r="Q7" s="4">
        <v>0</v>
      </c>
      <c r="R7" s="7">
        <v>44719</v>
      </c>
      <c r="S7" s="6">
        <v>44723</v>
      </c>
      <c r="T7" s="4" t="s">
        <v>34</v>
      </c>
      <c r="U7" s="4">
        <v>255.78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44719</v>
      </c>
      <c r="G8" s="6">
        <v>44720</v>
      </c>
      <c r="H8" s="4">
        <v>1</v>
      </c>
      <c r="I8" s="4">
        <v>1</v>
      </c>
      <c r="J8" s="4">
        <v>1</v>
      </c>
      <c r="K8" s="4" t="s">
        <v>30</v>
      </c>
      <c r="L8" s="4">
        <v>131.43</v>
      </c>
      <c r="M8" s="4">
        <v>131.43</v>
      </c>
      <c r="N8" s="4" t="s">
        <v>55</v>
      </c>
      <c r="O8" s="4" t="s">
        <v>32</v>
      </c>
      <c r="P8" s="4" t="s">
        <v>33</v>
      </c>
      <c r="Q8" s="4">
        <v>0</v>
      </c>
      <c r="R8" s="7">
        <v>44719</v>
      </c>
      <c r="S8" s="6">
        <v>44723</v>
      </c>
      <c r="T8" s="4" t="s">
        <v>34</v>
      </c>
      <c r="U8" s="4">
        <v>131.43</v>
      </c>
      <c r="V8" s="4">
        <v>0</v>
      </c>
      <c r="W8" s="4">
        <v>0</v>
      </c>
      <c r="X8" s="4" t="s">
        <v>56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44719</v>
      </c>
      <c r="G9" s="6">
        <v>44720</v>
      </c>
      <c r="H9" s="4">
        <v>1</v>
      </c>
      <c r="I9" s="4">
        <v>1</v>
      </c>
      <c r="J9" s="4">
        <v>1</v>
      </c>
      <c r="K9" s="4" t="s">
        <v>30</v>
      </c>
      <c r="L9" s="4">
        <v>178.95</v>
      </c>
      <c r="M9" s="4">
        <v>178.95</v>
      </c>
      <c r="N9" s="4" t="s">
        <v>60</v>
      </c>
      <c r="O9" s="4" t="s">
        <v>32</v>
      </c>
      <c r="P9" s="4" t="s">
        <v>33</v>
      </c>
      <c r="Q9" s="4">
        <v>0</v>
      </c>
      <c r="R9" s="7">
        <v>44719</v>
      </c>
      <c r="S9" s="6">
        <v>44723</v>
      </c>
      <c r="T9" s="4" t="s">
        <v>34</v>
      </c>
      <c r="U9" s="4">
        <v>178.95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44719</v>
      </c>
      <c r="G10" s="6">
        <v>44720</v>
      </c>
      <c r="H10" s="4">
        <v>1</v>
      </c>
      <c r="I10" s="4">
        <v>1</v>
      </c>
      <c r="J10" s="4">
        <v>1</v>
      </c>
      <c r="K10" s="4" t="s">
        <v>30</v>
      </c>
      <c r="L10" s="4">
        <v>437.76</v>
      </c>
      <c r="M10" s="4">
        <v>437.76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44719</v>
      </c>
      <c r="S10" s="6">
        <v>44723</v>
      </c>
      <c r="T10" s="4" t="s">
        <v>34</v>
      </c>
      <c r="U10" s="4">
        <v>437.76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44719</v>
      </c>
      <c r="G11" s="6">
        <v>44720</v>
      </c>
      <c r="H11" s="4">
        <v>1</v>
      </c>
      <c r="I11" s="4">
        <v>1</v>
      </c>
      <c r="J11" s="4">
        <v>1</v>
      </c>
      <c r="K11" s="4" t="s">
        <v>30</v>
      </c>
      <c r="L11" s="4">
        <v>212.31</v>
      </c>
      <c r="M11" s="4">
        <v>212.31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44719</v>
      </c>
      <c r="S11" s="6">
        <v>44723</v>
      </c>
      <c r="T11" s="4" t="s">
        <v>34</v>
      </c>
      <c r="U11" s="4">
        <v>212.31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67</v>
      </c>
      <c r="F12" s="6">
        <v>44719</v>
      </c>
      <c r="G12" s="6">
        <v>44720</v>
      </c>
      <c r="H12" s="4">
        <v>1</v>
      </c>
      <c r="I12" s="4">
        <v>1</v>
      </c>
      <c r="J12" s="4">
        <v>1</v>
      </c>
      <c r="K12" s="4" t="s">
        <v>30</v>
      </c>
      <c r="L12" s="4">
        <v>230.51</v>
      </c>
      <c r="M12" s="4">
        <v>230.51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44719</v>
      </c>
      <c r="S12" s="6">
        <v>44723</v>
      </c>
      <c r="T12" s="4" t="s">
        <v>34</v>
      </c>
      <c r="U12" s="4">
        <v>230.51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44719</v>
      </c>
      <c r="G13" s="6">
        <v>44720</v>
      </c>
      <c r="H13" s="4">
        <v>1</v>
      </c>
      <c r="I13" s="4">
        <v>1</v>
      </c>
      <c r="J13" s="4">
        <v>1</v>
      </c>
      <c r="K13" s="4" t="s">
        <v>30</v>
      </c>
      <c r="L13" s="4">
        <v>307.62</v>
      </c>
      <c r="M13" s="4">
        <v>307.62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44719</v>
      </c>
      <c r="S13" s="6">
        <v>44723</v>
      </c>
      <c r="T13" s="4" t="s">
        <v>34</v>
      </c>
      <c r="U13" s="4">
        <v>307.62</v>
      </c>
      <c r="V13" s="4">
        <v>0</v>
      </c>
      <c r="W13" s="4">
        <v>0</v>
      </c>
      <c r="X13" s="4" t="s">
        <v>35</v>
      </c>
      <c r="Y1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9.375" style="4"/>
    <col min="4" max="1637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5">
        <v>18062725468</v>
      </c>
      <c r="B2" s="6">
        <v>44718</v>
      </c>
      <c r="C2" s="6">
        <v>44720</v>
      </c>
      <c r="D2" s="4">
        <v>665.24</v>
      </c>
      <c r="E2" s="4" t="str">
        <f>VLOOKUP(A2,HOP!A:L,12,0)</f>
        <v>665.24</v>
      </c>
      <c r="F2" s="4" t="str">
        <f>VLOOKUP(A2,HOP!A:C,3,0)</f>
        <v>2578760</v>
      </c>
      <c r="G2" s="4">
        <f>D2-E2</f>
        <v>0</v>
      </c>
      <c r="H2" s="4" t="str">
        <f>$H$1&amp;F2</f>
        <v>，2578760</v>
      </c>
      <c r="I2" s="4" t="str">
        <f>VLOOKUP(A2,HOP!A:U,21,0)</f>
        <v>直连</v>
      </c>
    </row>
    <row r="3" s="4" customFormat="1" spans="1:9">
      <c r="A3" s="5">
        <v>18062761415</v>
      </c>
      <c r="B3" s="6">
        <v>44718</v>
      </c>
      <c r="C3" s="6">
        <v>44720</v>
      </c>
      <c r="D3" s="4">
        <v>665.24</v>
      </c>
      <c r="E3" s="4" t="str">
        <f>VLOOKUP(A3,HOP!A:L,12,0)</f>
        <v>665.24</v>
      </c>
      <c r="F3" s="4" t="str">
        <f>VLOOKUP(A3,HOP!A:C,3,0)</f>
        <v>2578771</v>
      </c>
      <c r="G3" s="4">
        <f t="shared" ref="G3:G13" si="0">D3-E3</f>
        <v>0</v>
      </c>
      <c r="H3" s="4" t="str">
        <f t="shared" ref="H3:H13" si="1">$H$1&amp;F3</f>
        <v>，2578771</v>
      </c>
      <c r="I3" s="4" t="str">
        <f>VLOOKUP(A3,HOP!A:U,21,0)</f>
        <v>直连</v>
      </c>
    </row>
    <row r="4" s="4" customFormat="1" spans="1:9">
      <c r="A4" s="5">
        <v>18062767368</v>
      </c>
      <c r="B4" s="6">
        <v>44719</v>
      </c>
      <c r="C4" s="6">
        <v>44720</v>
      </c>
      <c r="D4" s="4">
        <v>332.62</v>
      </c>
      <c r="E4" s="4" t="str">
        <f>VLOOKUP(A4,HOP!A:L,12,0)</f>
        <v>332.62</v>
      </c>
      <c r="F4" s="4" t="str">
        <f>VLOOKUP(A4,HOP!A:C,3,0)</f>
        <v>2578774</v>
      </c>
      <c r="G4" s="4">
        <f t="shared" si="0"/>
        <v>0</v>
      </c>
      <c r="H4" s="4" t="str">
        <f t="shared" si="1"/>
        <v>，2578774</v>
      </c>
      <c r="I4" s="4" t="str">
        <f>VLOOKUP(A4,HOP!A:U,21,0)</f>
        <v>直连</v>
      </c>
    </row>
    <row r="5" s="4" customFormat="1" spans="1:9">
      <c r="A5" s="5">
        <v>18065277910</v>
      </c>
      <c r="B5" s="6">
        <v>44719</v>
      </c>
      <c r="C5" s="6">
        <v>44720</v>
      </c>
      <c r="D5" s="4">
        <v>222.42</v>
      </c>
      <c r="E5" s="4" t="str">
        <f>VLOOKUP(A5,HOP!A:L,12,0)</f>
        <v>222.42</v>
      </c>
      <c r="F5" s="4" t="str">
        <f>VLOOKUP(A5,HOP!A:C,3,0)</f>
        <v>2579372</v>
      </c>
      <c r="G5" s="4">
        <f t="shared" si="0"/>
        <v>0</v>
      </c>
      <c r="H5" s="4" t="str">
        <f t="shared" si="1"/>
        <v>，2579372</v>
      </c>
      <c r="I5" s="4" t="str">
        <f>VLOOKUP(A5,HOP!A:U,21,0)</f>
        <v>直连</v>
      </c>
    </row>
    <row r="6" s="4" customFormat="1" spans="1:9">
      <c r="A6" s="5">
        <v>18065703377</v>
      </c>
      <c r="B6" s="6">
        <v>44719</v>
      </c>
      <c r="C6" s="6">
        <v>44720</v>
      </c>
      <c r="D6" s="4">
        <v>129.53</v>
      </c>
      <c r="E6" s="4" t="str">
        <f>VLOOKUP(A6,HOP!A:L,12,0)</f>
        <v>129.53</v>
      </c>
      <c r="F6" s="4" t="str">
        <f>VLOOKUP(A6,HOP!A:C,3,0)</f>
        <v>2579528</v>
      </c>
      <c r="G6" s="4">
        <f t="shared" si="0"/>
        <v>0</v>
      </c>
      <c r="H6" s="4" t="str">
        <f t="shared" si="1"/>
        <v>，2579528</v>
      </c>
      <c r="I6" s="4" t="str">
        <f>VLOOKUP(A6,HOP!A:U,21,0)</f>
        <v>直连</v>
      </c>
    </row>
    <row r="7" s="4" customFormat="1" spans="1:9">
      <c r="A7" s="5">
        <v>18065881358</v>
      </c>
      <c r="B7" s="6">
        <v>44719</v>
      </c>
      <c r="C7" s="6">
        <v>44720</v>
      </c>
      <c r="D7" s="4">
        <v>255.78</v>
      </c>
      <c r="E7" s="4" t="str">
        <f>VLOOKUP(A7,HOP!A:L,12,0)</f>
        <v>255.78</v>
      </c>
      <c r="F7" s="4" t="str">
        <f>VLOOKUP(A7,HOP!A:C,3,0)</f>
        <v>2579579</v>
      </c>
      <c r="G7" s="4">
        <f t="shared" si="0"/>
        <v>0</v>
      </c>
      <c r="H7" s="4" t="str">
        <f t="shared" si="1"/>
        <v>，2579579</v>
      </c>
      <c r="I7" s="4" t="str">
        <f>VLOOKUP(A7,HOP!A:U,21,0)</f>
        <v>直连</v>
      </c>
    </row>
    <row r="8" s="4" customFormat="1" spans="1:9">
      <c r="A8" s="5">
        <v>18067973271</v>
      </c>
      <c r="B8" s="6">
        <v>44719</v>
      </c>
      <c r="C8" s="6">
        <v>44720</v>
      </c>
      <c r="D8" s="4">
        <v>131.43</v>
      </c>
      <c r="E8" s="4" t="str">
        <f>VLOOKUP(A8,HOP!A:L,12,0)</f>
        <v>131.43</v>
      </c>
      <c r="F8" s="4" t="str">
        <f>VLOOKUP(A8,HOP!A:C,3,0)</f>
        <v>2579859</v>
      </c>
      <c r="G8" s="4">
        <f t="shared" si="0"/>
        <v>0</v>
      </c>
      <c r="H8" s="4" t="str">
        <f t="shared" si="1"/>
        <v>，2579859</v>
      </c>
      <c r="I8" s="4" t="str">
        <f>VLOOKUP(A8,HOP!A:U,21,0)</f>
        <v>直连</v>
      </c>
    </row>
    <row r="9" s="4" customFormat="1" spans="1:9">
      <c r="A9" s="5">
        <v>18068595606</v>
      </c>
      <c r="B9" s="6">
        <v>44719</v>
      </c>
      <c r="C9" s="6">
        <v>44720</v>
      </c>
      <c r="D9" s="4">
        <v>178.95</v>
      </c>
      <c r="E9" s="4" t="str">
        <f>VLOOKUP(A9,HOP!A:L,12,0)</f>
        <v>178.95</v>
      </c>
      <c r="F9" s="4" t="str">
        <f>VLOOKUP(A9,HOP!A:C,3,0)</f>
        <v>2580042</v>
      </c>
      <c r="G9" s="4">
        <f t="shared" si="0"/>
        <v>0</v>
      </c>
      <c r="H9" s="4" t="str">
        <f t="shared" si="1"/>
        <v>，2580042</v>
      </c>
      <c r="I9" s="4" t="str">
        <f>VLOOKUP(A9,HOP!A:U,21,0)</f>
        <v>直连</v>
      </c>
    </row>
    <row r="10" s="4" customFormat="1" spans="1:9">
      <c r="A10" s="5">
        <v>18068635091</v>
      </c>
      <c r="B10" s="6">
        <v>44719</v>
      </c>
      <c r="C10" s="6">
        <v>44720</v>
      </c>
      <c r="D10" s="4">
        <v>437.76</v>
      </c>
      <c r="E10" s="4" t="str">
        <f>VLOOKUP(A10,HOP!A:L,12,0)</f>
        <v>437.76</v>
      </c>
      <c r="F10" s="4" t="str">
        <f>VLOOKUP(A10,HOP!A:C,3,0)</f>
        <v>2580052</v>
      </c>
      <c r="G10" s="4">
        <f t="shared" si="0"/>
        <v>0</v>
      </c>
      <c r="H10" s="4" t="str">
        <f t="shared" si="1"/>
        <v>，2580052</v>
      </c>
      <c r="I10" s="4" t="str">
        <f>VLOOKUP(A10,HOP!A:U,21,0)</f>
        <v>直连</v>
      </c>
    </row>
    <row r="11" s="4" customFormat="1" spans="1:9">
      <c r="A11" s="5">
        <v>18069358511</v>
      </c>
      <c r="B11" s="6">
        <v>44719</v>
      </c>
      <c r="C11" s="6">
        <v>44720</v>
      </c>
      <c r="D11" s="4">
        <v>212.31</v>
      </c>
      <c r="E11" s="4" t="str">
        <f>VLOOKUP(A11,HOP!A:L,12,0)</f>
        <v>212.31</v>
      </c>
      <c r="F11" s="4" t="str">
        <f>VLOOKUP(A11,HOP!A:C,3,0)</f>
        <v>2580274</v>
      </c>
      <c r="G11" s="4">
        <f t="shared" si="0"/>
        <v>0</v>
      </c>
      <c r="H11" s="4" t="str">
        <f t="shared" si="1"/>
        <v>，2580274</v>
      </c>
      <c r="I11" s="4" t="str">
        <f>VLOOKUP(A11,HOP!A:U,21,0)</f>
        <v>直连</v>
      </c>
    </row>
    <row r="12" s="4" customFormat="1" spans="1:9">
      <c r="A12" s="5">
        <v>18069485242</v>
      </c>
      <c r="B12" s="6">
        <v>44719</v>
      </c>
      <c r="C12" s="6">
        <v>44720</v>
      </c>
      <c r="D12" s="4">
        <v>230.51</v>
      </c>
      <c r="E12" s="4" t="str">
        <f>VLOOKUP(A12,HOP!A:L,12,0)</f>
        <v>230.51</v>
      </c>
      <c r="F12" s="4" t="str">
        <f>VLOOKUP(A12,HOP!A:C,3,0)</f>
        <v>2580347</v>
      </c>
      <c r="G12" s="4">
        <f t="shared" si="0"/>
        <v>0</v>
      </c>
      <c r="H12" s="4" t="str">
        <f t="shared" si="1"/>
        <v>，2580347</v>
      </c>
      <c r="I12" s="4" t="str">
        <f>VLOOKUP(A12,HOP!A:U,21,0)</f>
        <v>直连</v>
      </c>
    </row>
    <row r="13" s="4" customFormat="1" spans="1:9">
      <c r="A13" s="5">
        <v>18069524799</v>
      </c>
      <c r="B13" s="6">
        <v>44719</v>
      </c>
      <c r="C13" s="6">
        <v>44720</v>
      </c>
      <c r="D13" s="4">
        <v>307.62</v>
      </c>
      <c r="E13" s="4" t="str">
        <f>VLOOKUP(A13,HOP!A:L,12,0)</f>
        <v>307.62</v>
      </c>
      <c r="F13" s="4" t="str">
        <f>VLOOKUP(A13,HOP!A:C,3,0)</f>
        <v>2580369</v>
      </c>
      <c r="G13" s="4">
        <f t="shared" si="0"/>
        <v>0</v>
      </c>
      <c r="H13" s="4" t="str">
        <f t="shared" si="1"/>
        <v>，2580369</v>
      </c>
      <c r="I13" s="4" t="str">
        <f>VLOOKUP(A13,HOP!A:U,21,0)</f>
        <v>直连</v>
      </c>
    </row>
    <row r="15" spans="4:4">
      <c r="D15" s="4">
        <f>SUM(D2:D14)</f>
        <v>3769.41</v>
      </c>
    </row>
    <row r="20" spans="1:1">
      <c r="A20" s="4" t="s">
        <v>77</v>
      </c>
    </row>
    <row r="21" spans="1:1">
      <c r="A21" s="4" t="s">
        <v>78</v>
      </c>
    </row>
    <row r="22" spans="1:1">
      <c r="A22" s="4" t="s">
        <v>79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E29" sqref="E2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</row>
    <row r="2" s="1" customFormat="1" spans="1:21">
      <c r="A2" s="3">
        <v>18069524799</v>
      </c>
      <c r="B2" s="1" t="s">
        <v>98</v>
      </c>
      <c r="C2" s="1" t="s">
        <v>99</v>
      </c>
      <c r="D2" s="1" t="s">
        <v>100</v>
      </c>
      <c r="E2" s="1" t="s">
        <v>75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</row>
    <row r="3" s="1" customFormat="1" spans="1:21">
      <c r="A3" s="3">
        <v>18069485242</v>
      </c>
      <c r="B3" s="1" t="s">
        <v>98</v>
      </c>
      <c r="C3" s="1" t="s">
        <v>113</v>
      </c>
      <c r="D3" s="1" t="s">
        <v>114</v>
      </c>
      <c r="E3" s="1" t="s">
        <v>71</v>
      </c>
      <c r="F3" s="1" t="s">
        <v>98</v>
      </c>
      <c r="G3" s="1" t="s">
        <v>101</v>
      </c>
      <c r="H3" s="1" t="s">
        <v>102</v>
      </c>
      <c r="I3" s="1" t="s">
        <v>115</v>
      </c>
      <c r="J3" s="1" t="s">
        <v>104</v>
      </c>
      <c r="K3" s="1" t="s">
        <v>115</v>
      </c>
      <c r="L3" s="1" t="s">
        <v>115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116</v>
      </c>
      <c r="S3" s="1" t="s">
        <v>110</v>
      </c>
      <c r="T3" s="1" t="s">
        <v>111</v>
      </c>
      <c r="U3" s="1" t="s">
        <v>112</v>
      </c>
    </row>
    <row r="4" s="1" customFormat="1" spans="1:21">
      <c r="A4" s="3">
        <v>18069358511</v>
      </c>
      <c r="B4" s="1" t="s">
        <v>98</v>
      </c>
      <c r="C4" s="1" t="s">
        <v>117</v>
      </c>
      <c r="D4" s="1" t="s">
        <v>118</v>
      </c>
      <c r="E4" s="1" t="s">
        <v>68</v>
      </c>
      <c r="F4" s="1" t="s">
        <v>98</v>
      </c>
      <c r="G4" s="1" t="s">
        <v>101</v>
      </c>
      <c r="H4" s="1" t="s">
        <v>102</v>
      </c>
      <c r="I4" s="1" t="s">
        <v>119</v>
      </c>
      <c r="J4" s="1" t="s">
        <v>104</v>
      </c>
      <c r="K4" s="1" t="s">
        <v>119</v>
      </c>
      <c r="L4" s="1" t="s">
        <v>119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120</v>
      </c>
      <c r="S4" s="1" t="s">
        <v>110</v>
      </c>
      <c r="T4" s="1" t="s">
        <v>111</v>
      </c>
      <c r="U4" s="1" t="s">
        <v>112</v>
      </c>
    </row>
    <row r="5" s="1" customFormat="1" spans="1:21">
      <c r="A5" s="3">
        <v>18068635091</v>
      </c>
      <c r="B5" s="1" t="s">
        <v>98</v>
      </c>
      <c r="C5" s="1" t="s">
        <v>121</v>
      </c>
      <c r="D5" s="1" t="s">
        <v>122</v>
      </c>
      <c r="E5" s="1" t="s">
        <v>64</v>
      </c>
      <c r="F5" s="1" t="s">
        <v>98</v>
      </c>
      <c r="G5" s="1" t="s">
        <v>101</v>
      </c>
      <c r="H5" s="1" t="s">
        <v>102</v>
      </c>
      <c r="I5" s="1" t="s">
        <v>123</v>
      </c>
      <c r="J5" s="1" t="s">
        <v>104</v>
      </c>
      <c r="K5" s="1" t="s">
        <v>123</v>
      </c>
      <c r="L5" s="1" t="s">
        <v>123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124</v>
      </c>
      <c r="S5" s="1" t="s">
        <v>110</v>
      </c>
      <c r="T5" s="1" t="s">
        <v>111</v>
      </c>
      <c r="U5" s="1" t="s">
        <v>112</v>
      </c>
    </row>
    <row r="6" s="1" customFormat="1" spans="1:21">
      <c r="A6" s="3">
        <v>18068595606</v>
      </c>
      <c r="B6" s="1" t="s">
        <v>98</v>
      </c>
      <c r="C6" s="1" t="s">
        <v>125</v>
      </c>
      <c r="D6" s="1" t="s">
        <v>126</v>
      </c>
      <c r="E6" s="1" t="s">
        <v>60</v>
      </c>
      <c r="F6" s="1" t="s">
        <v>98</v>
      </c>
      <c r="G6" s="1" t="s">
        <v>101</v>
      </c>
      <c r="H6" s="1" t="s">
        <v>102</v>
      </c>
      <c r="I6" s="1" t="s">
        <v>127</v>
      </c>
      <c r="J6" s="1" t="s">
        <v>104</v>
      </c>
      <c r="K6" s="1" t="s">
        <v>127</v>
      </c>
      <c r="L6" s="1" t="s">
        <v>127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128</v>
      </c>
      <c r="S6" s="1" t="s">
        <v>110</v>
      </c>
      <c r="T6" s="1" t="s">
        <v>111</v>
      </c>
      <c r="U6" s="1" t="s">
        <v>112</v>
      </c>
    </row>
    <row r="7" s="1" customFormat="1" spans="1:21">
      <c r="A7" s="3">
        <v>18067973271</v>
      </c>
      <c r="B7" s="1" t="s">
        <v>98</v>
      </c>
      <c r="C7" s="1" t="s">
        <v>129</v>
      </c>
      <c r="D7" s="1" t="s">
        <v>130</v>
      </c>
      <c r="E7" s="1" t="s">
        <v>55</v>
      </c>
      <c r="F7" s="1" t="s">
        <v>98</v>
      </c>
      <c r="G7" s="1" t="s">
        <v>101</v>
      </c>
      <c r="H7" s="1" t="s">
        <v>102</v>
      </c>
      <c r="I7" s="1" t="s">
        <v>131</v>
      </c>
      <c r="J7" s="1" t="s">
        <v>104</v>
      </c>
      <c r="K7" s="1" t="s">
        <v>131</v>
      </c>
      <c r="L7" s="1" t="s">
        <v>131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132</v>
      </c>
      <c r="S7" s="1" t="s">
        <v>110</v>
      </c>
      <c r="T7" s="1" t="s">
        <v>111</v>
      </c>
      <c r="U7" s="1" t="s">
        <v>112</v>
      </c>
    </row>
    <row r="8" s="1" customFormat="1" spans="1:21">
      <c r="A8" s="3">
        <v>18065881358</v>
      </c>
      <c r="B8" s="1" t="s">
        <v>98</v>
      </c>
      <c r="C8" s="1" t="s">
        <v>133</v>
      </c>
      <c r="D8" s="1" t="s">
        <v>134</v>
      </c>
      <c r="E8" s="1" t="s">
        <v>51</v>
      </c>
      <c r="F8" s="1" t="s">
        <v>98</v>
      </c>
      <c r="G8" s="1" t="s">
        <v>101</v>
      </c>
      <c r="H8" s="1" t="s">
        <v>102</v>
      </c>
      <c r="I8" s="1" t="s">
        <v>135</v>
      </c>
      <c r="J8" s="1" t="s">
        <v>104</v>
      </c>
      <c r="K8" s="1" t="s">
        <v>135</v>
      </c>
      <c r="L8" s="1" t="s">
        <v>135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108</v>
      </c>
      <c r="R8" s="1" t="s">
        <v>136</v>
      </c>
      <c r="S8" s="1" t="s">
        <v>110</v>
      </c>
      <c r="T8" s="1" t="s">
        <v>111</v>
      </c>
      <c r="U8" s="1" t="s">
        <v>112</v>
      </c>
    </row>
    <row r="9" s="1" customFormat="1" spans="1:21">
      <c r="A9" s="3">
        <v>18065703377</v>
      </c>
      <c r="B9" s="1" t="s">
        <v>98</v>
      </c>
      <c r="C9" s="1" t="s">
        <v>137</v>
      </c>
      <c r="D9" s="1" t="s">
        <v>138</v>
      </c>
      <c r="E9" s="1" t="s">
        <v>47</v>
      </c>
      <c r="F9" s="1" t="s">
        <v>98</v>
      </c>
      <c r="G9" s="1" t="s">
        <v>101</v>
      </c>
      <c r="H9" s="1" t="s">
        <v>102</v>
      </c>
      <c r="I9" s="1" t="s">
        <v>139</v>
      </c>
      <c r="J9" s="1" t="s">
        <v>104</v>
      </c>
      <c r="K9" s="1" t="s">
        <v>139</v>
      </c>
      <c r="L9" s="1" t="s">
        <v>139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108</v>
      </c>
      <c r="R9" s="1" t="s">
        <v>140</v>
      </c>
      <c r="S9" s="1" t="s">
        <v>110</v>
      </c>
      <c r="T9" s="1" t="s">
        <v>111</v>
      </c>
      <c r="U9" s="1" t="s">
        <v>112</v>
      </c>
    </row>
    <row r="10" s="1" customFormat="1" spans="1:21">
      <c r="A10" s="3">
        <v>18065277910</v>
      </c>
      <c r="B10" s="1" t="s">
        <v>98</v>
      </c>
      <c r="C10" s="1" t="s">
        <v>141</v>
      </c>
      <c r="D10" s="1" t="s">
        <v>142</v>
      </c>
      <c r="E10" s="1" t="s">
        <v>43</v>
      </c>
      <c r="F10" s="1" t="s">
        <v>98</v>
      </c>
      <c r="G10" s="1" t="s">
        <v>101</v>
      </c>
      <c r="H10" s="1" t="s">
        <v>102</v>
      </c>
      <c r="I10" s="1" t="s">
        <v>143</v>
      </c>
      <c r="J10" s="1" t="s">
        <v>104</v>
      </c>
      <c r="K10" s="1" t="s">
        <v>143</v>
      </c>
      <c r="L10" s="1" t="s">
        <v>143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108</v>
      </c>
      <c r="R10" s="1" t="s">
        <v>144</v>
      </c>
      <c r="S10" s="1" t="s">
        <v>110</v>
      </c>
      <c r="T10" s="1" t="s">
        <v>111</v>
      </c>
      <c r="U10" s="1" t="s">
        <v>112</v>
      </c>
    </row>
    <row r="11" s="1" customFormat="1" spans="1:21">
      <c r="A11" s="3">
        <v>18062767368</v>
      </c>
      <c r="B11" s="1" t="s">
        <v>145</v>
      </c>
      <c r="C11" s="1" t="s">
        <v>146</v>
      </c>
      <c r="D11" s="1" t="s">
        <v>147</v>
      </c>
      <c r="E11" s="1" t="s">
        <v>39</v>
      </c>
      <c r="F11" s="1" t="s">
        <v>98</v>
      </c>
      <c r="G11" s="1" t="s">
        <v>101</v>
      </c>
      <c r="H11" s="1" t="s">
        <v>102</v>
      </c>
      <c r="I11" s="1" t="s">
        <v>148</v>
      </c>
      <c r="J11" s="1" t="s">
        <v>104</v>
      </c>
      <c r="K11" s="1" t="s">
        <v>148</v>
      </c>
      <c r="L11" s="1" t="s">
        <v>148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108</v>
      </c>
      <c r="R11" s="1" t="s">
        <v>149</v>
      </c>
      <c r="S11" s="1" t="s">
        <v>110</v>
      </c>
      <c r="T11" s="1" t="s">
        <v>111</v>
      </c>
      <c r="U11" s="1" t="s">
        <v>112</v>
      </c>
    </row>
    <row r="12" s="1" customFormat="1" spans="1:21">
      <c r="A12" s="3">
        <v>18062761415</v>
      </c>
      <c r="B12" s="1" t="s">
        <v>145</v>
      </c>
      <c r="C12" s="1" t="s">
        <v>150</v>
      </c>
      <c r="D12" s="1" t="s">
        <v>147</v>
      </c>
      <c r="E12" s="1" t="s">
        <v>37</v>
      </c>
      <c r="F12" s="1" t="s">
        <v>145</v>
      </c>
      <c r="G12" s="1" t="s">
        <v>101</v>
      </c>
      <c r="H12" s="1" t="s">
        <v>102</v>
      </c>
      <c r="I12" s="1" t="s">
        <v>151</v>
      </c>
      <c r="J12" s="1" t="s">
        <v>104</v>
      </c>
      <c r="K12" s="1" t="s">
        <v>151</v>
      </c>
      <c r="L12" s="1" t="s">
        <v>151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108</v>
      </c>
      <c r="R12" s="1" t="s">
        <v>152</v>
      </c>
      <c r="S12" s="1" t="s">
        <v>110</v>
      </c>
      <c r="T12" s="1" t="s">
        <v>111</v>
      </c>
      <c r="U12" s="1" t="s">
        <v>112</v>
      </c>
    </row>
    <row r="13" s="1" customFormat="1" spans="1:21">
      <c r="A13" s="3">
        <v>18062725468</v>
      </c>
      <c r="B13" s="1" t="s">
        <v>145</v>
      </c>
      <c r="C13" s="1" t="s">
        <v>153</v>
      </c>
      <c r="D13" s="1" t="s">
        <v>147</v>
      </c>
      <c r="E13" s="1" t="s">
        <v>31</v>
      </c>
      <c r="F13" s="1" t="s">
        <v>145</v>
      </c>
      <c r="G13" s="1" t="s">
        <v>101</v>
      </c>
      <c r="H13" s="1" t="s">
        <v>102</v>
      </c>
      <c r="I13" s="1" t="s">
        <v>151</v>
      </c>
      <c r="J13" s="1" t="s">
        <v>104</v>
      </c>
      <c r="K13" s="1" t="s">
        <v>151</v>
      </c>
      <c r="L13" s="1" t="s">
        <v>151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108</v>
      </c>
      <c r="R13" s="1" t="s">
        <v>154</v>
      </c>
      <c r="S13" s="1" t="s">
        <v>110</v>
      </c>
      <c r="T13" s="1" t="s">
        <v>111</v>
      </c>
      <c r="U13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2022-06-11T01:16:50Z</dcterms:created>
  <dcterms:modified xsi:type="dcterms:W3CDTF">2022-06-11T01:22:04Z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E81AB105710B4AADB6F72D13858E97DF</vt:lpwstr>
  </property>
  <property fmtid="{D5CDD505-2E9C-101B-9397-08002B2CF9AE}" pid="3" name="KSOProductBuildVer">
    <vt:lpwstr>2052-11.1.0.11744</vt:lpwstr>
  </property>
</Properties>
</file>