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对账!$1:$9</definedName>
  </definedNames>
  <calcPr calcId="144525"/>
</workbook>
</file>

<file path=xl/sharedStrings.xml><?xml version="1.0" encoding="utf-8"?>
<sst xmlns="http://schemas.openxmlformats.org/spreadsheetml/2006/main" count="221" uniqueCount="113">
  <si>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</si>
  <si>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</si>
  <si>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</si>
  <si>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</si>
  <si>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</si>
  <si>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</si>
  <si>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</si>
  <si>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</si>
  <si>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</si>
  <si>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</si>
  <si>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</si>
  <si>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</si>
  <si>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</si>
  <si>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</si>
  <si>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</si>
  <si>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</si>
  <si>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</si>
  <si>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</si>
  <si>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</si>
  <si>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</si>
  <si>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</si>
  <si>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</si>
  <si>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</si>
  <si>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</si>
  <si>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</si>
  <si>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18004249715	</t>
  </si>
  <si>
    <t>Ctrip</t>
  </si>
  <si>
    <t>正常</t>
  </si>
  <si>
    <t>[英德]英德石头酒店(78167352)</t>
  </si>
  <si>
    <t>湖景双人房&lt;双人入住&gt;&lt;双早&gt;</t>
  </si>
  <si>
    <t>CNY</t>
  </si>
  <si>
    <t>罗承捷</t>
  </si>
  <si>
    <t>CA363220612CNY</t>
  </si>
  <si>
    <t>未提现</t>
  </si>
  <si>
    <t>携程开票</t>
  </si>
  <si>
    <t xml:space="preserve">2565188	</t>
  </si>
  <si>
    <t xml:space="preserve">	</t>
  </si>
  <si>
    <t xml:space="preserve">18004574530	</t>
  </si>
  <si>
    <t>[南宁]城市便捷酒店(南宁明秀东路狮山公园地铁站店)(92096803)</t>
  </si>
  <si>
    <t>标准大床房&lt;双人入住&gt;&lt;内宾&gt;&lt;预付&gt;&lt;无早&gt;</t>
  </si>
  <si>
    <t>陈永萍,陈永丽</t>
  </si>
  <si>
    <t xml:space="preserve">2565259	</t>
  </si>
  <si>
    <t xml:space="preserve">18005572327	</t>
  </si>
  <si>
    <t>[舟山]舟山新海景大酒店(80282237)</t>
  </si>
  <si>
    <t>商务双床房&lt;特惠专享&gt;&lt;双人入住&gt;&lt;无早&gt;</t>
  </si>
  <si>
    <t>陈叶敏</t>
  </si>
  <si>
    <t>取消</t>
  </si>
  <si>
    <t xml:space="preserve">18008319219	</t>
  </si>
  <si>
    <t>湖景大床房&lt;双人入住&gt;&lt;双早&gt;</t>
  </si>
  <si>
    <t>邝雪梅</t>
  </si>
  <si>
    <t xml:space="preserve">18009929931	</t>
  </si>
  <si>
    <t>[梅州]梅州麓湖山酒店(67856423)</t>
  </si>
  <si>
    <t>标准双床房&lt;双床&gt;&lt;双人入住&gt;&lt;升级特惠&gt;&lt;双早&gt;&lt;新高价值日历房套餐&gt;&lt;新酒店礼盒&gt;</t>
  </si>
  <si>
    <t>林春生</t>
  </si>
  <si>
    <t>CA363220613CNY</t>
  </si>
  <si>
    <t xml:space="preserve">18012482792	</t>
  </si>
  <si>
    <t>[江门]江门名冠金凯悦酒店(28096205)</t>
  </si>
  <si>
    <t>商务大床房&lt;双人入住&gt;&lt;内宾&gt;&lt;预付&gt;&lt;无早&gt;</t>
  </si>
  <si>
    <t>李作林</t>
  </si>
  <si>
    <t xml:space="preserve">2566695	</t>
  </si>
  <si>
    <t xml:space="preserve">2205280025	</t>
  </si>
  <si>
    <t>，</t>
  </si>
  <si>
    <t>202205281233480020</t>
  </si>
  <si>
    <t>A220613101010481</t>
  </si>
  <si>
    <t>A220613101048481</t>
  </si>
  <si>
    <t>房集i220613100910   292.5元</t>
  </si>
  <si>
    <t>CNY / HKD 当前参考汇率: 1.159577108</t>
  </si>
  <si>
    <t>总计： 1438.29 CNY/
1667.81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</si>
  <si>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</si>
  <si>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</si>
  <si>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</si>
  <si>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</si>
  <si>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</si>
  <si>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</si>
  <si>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</si>
  <si>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</si>
  <si>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</si>
  <si>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</si>
  <si>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</si>
  <si>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</si>
  <si>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</si>
  <si>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</si>
  <si>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</si>
  <si>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</si>
  <si>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</si>
  <si>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</si>
  <si>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2022-05-28</t>
  </si>
  <si>
    <t>2566695</t>
  </si>
  <si>
    <t>江门名冠金凯悦酒店</t>
  </si>
  <si>
    <t>2022-05-29</t>
  </si>
  <si>
    <t>退房日周结</t>
  </si>
  <si>
    <t>398.95</t>
  </si>
  <si>
    <t>RMB</t>
  </si>
  <si>
    <t>0</t>
  </si>
  <si>
    <t>0.00</t>
  </si>
  <si>
    <t>携程国内直连(DD)</t>
  </si>
  <si>
    <t>01.011249</t>
  </si>
  <si>
    <t>2022-05-28 15:22:55</t>
  </si>
  <si>
    <t>否</t>
  </si>
  <si>
    <t>汇智国际旅游发展有限公司</t>
  </si>
  <si>
    <t>直连</t>
  </si>
  <si>
    <t>2022-05-27</t>
  </si>
  <si>
    <t>2565758</t>
  </si>
  <si>
    <t>英德英石园石头酒店</t>
  </si>
  <si>
    <t>230.00</t>
  </si>
  <si>
    <t>2022-05-27 22:02:39</t>
  </si>
  <si>
    <t>直采</t>
  </si>
  <si>
    <t>2565259</t>
  </si>
  <si>
    <t>城市便捷酒店(南宁明秀东路店)</t>
  </si>
  <si>
    <t>286.84</t>
  </si>
  <si>
    <t>2022-05-27 13:04:19</t>
  </si>
  <si>
    <t>2565188</t>
  </si>
  <si>
    <t>2022-05-27 12:04:39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</si>
</sst>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9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9" fillId="8" borderId="3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" fillId="5" borderId="2" applyNumberFormat="0" applyFont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6" fillId="4" borderId="1" applyNumberFormat="0" applyAlignment="0" applyProtection="0">
      <alignment vertical="center"/>
    </xf>
    <xf numFmtId="0" fontId="19" fillId="4" borderId="3" applyNumberFormat="0" applyAlignment="0" applyProtection="0">
      <alignment vertical="center"/>
    </xf>
    <xf numFmtId="0" fontId="21" fillId="22" borderId="7" applyNumberFormat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  <xf numFmtId="0" fontId="3" fillId="0" borderId="0" xfId="0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8"/>
  <sheetViews>
    <sheetView workbookViewId="0">
      <selection activeCell="C7" sqref="C7"/>
    </sheetView>
  </sheetViews>
  <sheetFormatPr defaultColWidth="9" defaultRowHeight="13.5" outlineLevelRow="7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44708</v>
      </c>
      <c r="G2" s="6">
        <v>44709</v>
      </c>
      <c r="H2" s="4">
        <v>1</v>
      </c>
      <c r="I2" s="4">
        <v>1</v>
      </c>
      <c r="J2" s="4">
        <v>1</v>
      </c>
      <c r="K2" s="4" t="s">
        <v>30</v>
      </c>
      <c r="L2" s="4">
        <v>230</v>
      </c>
      <c r="M2" s="4">
        <v>230</v>
      </c>
      <c r="N2" s="4" t="s">
        <v>31</v>
      </c>
      <c r="O2" s="4" t="s">
        <v>32</v>
      </c>
      <c r="P2" s="4" t="s">
        <v>33</v>
      </c>
      <c r="Q2" s="4">
        <v>0</v>
      </c>
      <c r="R2" s="7">
        <v>44708</v>
      </c>
      <c r="S2" s="6">
        <v>44724</v>
      </c>
      <c r="T2" s="4" t="s">
        <v>34</v>
      </c>
      <c r="U2" s="4">
        <v>230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44708</v>
      </c>
      <c r="G3" s="6">
        <v>44709</v>
      </c>
      <c r="H3" s="4">
        <v>2</v>
      </c>
      <c r="I3" s="4">
        <v>1</v>
      </c>
      <c r="J3" s="4">
        <v>2</v>
      </c>
      <c r="K3" s="4" t="s">
        <v>30</v>
      </c>
      <c r="L3" s="4">
        <v>286.84</v>
      </c>
      <c r="M3" s="4">
        <v>286.84</v>
      </c>
      <c r="N3" s="4" t="s">
        <v>40</v>
      </c>
      <c r="O3" s="4" t="s">
        <v>32</v>
      </c>
      <c r="P3" s="4" t="s">
        <v>33</v>
      </c>
      <c r="Q3" s="4">
        <v>0</v>
      </c>
      <c r="R3" s="7">
        <v>44708</v>
      </c>
      <c r="S3" s="6">
        <v>44724</v>
      </c>
      <c r="T3" s="4" t="s">
        <v>34</v>
      </c>
      <c r="U3" s="4">
        <v>286.84</v>
      </c>
      <c r="V3" s="4">
        <v>0</v>
      </c>
      <c r="W3" s="4">
        <v>0</v>
      </c>
      <c r="X3" s="4" t="s">
        <v>41</v>
      </c>
      <c r="Y3" s="4" t="s">
        <v>36</v>
      </c>
    </row>
    <row r="4" s="4" customFormat="1" spans="1:25">
      <c r="A4" s="4" t="s">
        <v>42</v>
      </c>
      <c r="B4" s="4" t="s">
        <v>26</v>
      </c>
      <c r="C4" s="4" t="s">
        <v>27</v>
      </c>
      <c r="D4" s="4" t="s">
        <v>43</v>
      </c>
      <c r="E4" s="4" t="s">
        <v>44</v>
      </c>
      <c r="F4" s="6">
        <v>44708</v>
      </c>
      <c r="G4" s="6">
        <v>44709</v>
      </c>
      <c r="H4" s="4">
        <v>1</v>
      </c>
      <c r="I4" s="4">
        <v>1</v>
      </c>
      <c r="J4" s="4">
        <v>1</v>
      </c>
      <c r="K4" s="4" t="s">
        <v>30</v>
      </c>
      <c r="L4" s="4">
        <v>120</v>
      </c>
      <c r="M4" s="4">
        <v>120</v>
      </c>
      <c r="N4" s="4" t="s">
        <v>45</v>
      </c>
      <c r="O4" s="4" t="s">
        <v>32</v>
      </c>
      <c r="P4" s="4" t="s">
        <v>33</v>
      </c>
      <c r="Q4" s="4">
        <v>0</v>
      </c>
      <c r="R4" s="7">
        <v>44708</v>
      </c>
      <c r="S4" s="6">
        <v>44724</v>
      </c>
      <c r="T4" s="4" t="s">
        <v>34</v>
      </c>
      <c r="U4" s="4">
        <v>120</v>
      </c>
      <c r="V4" s="4">
        <v>0</v>
      </c>
      <c r="W4" s="4">
        <v>0</v>
      </c>
      <c r="X4" s="4" t="s">
        <v>36</v>
      </c>
      <c r="Y4" s="4" t="s">
        <v>36</v>
      </c>
    </row>
    <row r="5" s="4" customFormat="1" spans="1:25">
      <c r="A5" s="4" t="s">
        <v>42</v>
      </c>
      <c r="B5" s="4" t="s">
        <v>26</v>
      </c>
      <c r="C5" s="4" t="s">
        <v>46</v>
      </c>
      <c r="D5" s="4" t="s">
        <v>43</v>
      </c>
      <c r="E5" s="4" t="s">
        <v>44</v>
      </c>
      <c r="F5" s="6">
        <v>44708</v>
      </c>
      <c r="G5" s="6">
        <v>44709</v>
      </c>
      <c r="H5" s="4">
        <v>1</v>
      </c>
      <c r="I5" s="4">
        <v>1</v>
      </c>
      <c r="J5" s="4">
        <v>1</v>
      </c>
      <c r="K5" s="4" t="s">
        <v>30</v>
      </c>
      <c r="L5" s="4">
        <v>-120</v>
      </c>
      <c r="M5" s="4">
        <v>-120</v>
      </c>
      <c r="N5" s="4" t="s">
        <v>45</v>
      </c>
      <c r="O5" s="4" t="s">
        <v>32</v>
      </c>
      <c r="P5" s="4" t="s">
        <v>33</v>
      </c>
      <c r="Q5" s="4">
        <v>0</v>
      </c>
      <c r="R5" s="7">
        <v>44708</v>
      </c>
      <c r="S5" s="6">
        <v>44724</v>
      </c>
      <c r="T5" s="4" t="s">
        <v>34</v>
      </c>
      <c r="U5" s="4">
        <v>-120</v>
      </c>
      <c r="V5" s="4">
        <v>0</v>
      </c>
      <c r="W5" s="4">
        <v>0</v>
      </c>
      <c r="X5" s="4" t="s">
        <v>36</v>
      </c>
      <c r="Y5" s="4" t="s">
        <v>36</v>
      </c>
    </row>
    <row r="6" s="4" customFormat="1" spans="1:25">
      <c r="A6" s="4" t="s">
        <v>47</v>
      </c>
      <c r="B6" s="4" t="s">
        <v>26</v>
      </c>
      <c r="C6" s="4" t="s">
        <v>27</v>
      </c>
      <c r="D6" s="4" t="s">
        <v>28</v>
      </c>
      <c r="E6" s="4" t="s">
        <v>48</v>
      </c>
      <c r="F6" s="6">
        <v>44708</v>
      </c>
      <c r="G6" s="6">
        <v>44709</v>
      </c>
      <c r="H6" s="4">
        <v>1</v>
      </c>
      <c r="I6" s="4">
        <v>1</v>
      </c>
      <c r="J6" s="4">
        <v>1</v>
      </c>
      <c r="K6" s="4" t="s">
        <v>30</v>
      </c>
      <c r="L6" s="4">
        <v>230</v>
      </c>
      <c r="M6" s="4">
        <v>230</v>
      </c>
      <c r="N6" s="4" t="s">
        <v>49</v>
      </c>
      <c r="O6" s="4" t="s">
        <v>32</v>
      </c>
      <c r="P6" s="4" t="s">
        <v>33</v>
      </c>
      <c r="Q6" s="4">
        <v>0</v>
      </c>
      <c r="R6" s="7">
        <v>44708</v>
      </c>
      <c r="S6" s="6">
        <v>44724</v>
      </c>
      <c r="T6" s="4" t="s">
        <v>34</v>
      </c>
      <c r="U6" s="4">
        <v>230</v>
      </c>
      <c r="V6" s="4">
        <v>0</v>
      </c>
      <c r="W6" s="4">
        <v>0</v>
      </c>
      <c r="X6" s="4" t="s">
        <v>36</v>
      </c>
      <c r="Y6" s="4" t="s">
        <v>36</v>
      </c>
    </row>
    <row r="7" s="4" customFormat="1" spans="1:25">
      <c r="A7" s="4" t="s">
        <v>50</v>
      </c>
      <c r="B7" s="4" t="s">
        <v>26</v>
      </c>
      <c r="C7" s="4" t="s">
        <v>27</v>
      </c>
      <c r="D7" s="4" t="s">
        <v>51</v>
      </c>
      <c r="E7" s="4" t="s">
        <v>52</v>
      </c>
      <c r="F7" s="6">
        <v>44709</v>
      </c>
      <c r="G7" s="6">
        <v>44710</v>
      </c>
      <c r="H7" s="4">
        <v>1</v>
      </c>
      <c r="I7" s="4">
        <v>1</v>
      </c>
      <c r="J7" s="4">
        <v>1</v>
      </c>
      <c r="K7" s="4" t="s">
        <v>30</v>
      </c>
      <c r="L7" s="4">
        <v>292.5</v>
      </c>
      <c r="M7" s="4">
        <v>292.5</v>
      </c>
      <c r="N7" s="4" t="s">
        <v>53</v>
      </c>
      <c r="O7" s="4" t="s">
        <v>54</v>
      </c>
      <c r="P7" s="4" t="s">
        <v>33</v>
      </c>
      <c r="Q7" s="4">
        <v>0</v>
      </c>
      <c r="R7" s="7">
        <v>44709</v>
      </c>
      <c r="S7" s="6">
        <v>44725</v>
      </c>
      <c r="T7" s="4" t="s">
        <v>34</v>
      </c>
      <c r="U7" s="4">
        <v>292.5</v>
      </c>
      <c r="V7" s="4">
        <v>0</v>
      </c>
      <c r="W7" s="4">
        <v>0</v>
      </c>
      <c r="X7" s="4" t="s">
        <v>36</v>
      </c>
      <c r="Y7" s="4" t="s">
        <v>36</v>
      </c>
    </row>
    <row r="8" s="4" customFormat="1" spans="1:25">
      <c r="A8" s="4" t="s">
        <v>55</v>
      </c>
      <c r="B8" s="4" t="s">
        <v>26</v>
      </c>
      <c r="C8" s="4" t="s">
        <v>27</v>
      </c>
      <c r="D8" s="4" t="s">
        <v>56</v>
      </c>
      <c r="E8" s="4" t="s">
        <v>57</v>
      </c>
      <c r="F8" s="6">
        <v>44709</v>
      </c>
      <c r="G8" s="6">
        <v>44710</v>
      </c>
      <c r="H8" s="4">
        <v>1</v>
      </c>
      <c r="I8" s="4">
        <v>1</v>
      </c>
      <c r="J8" s="4">
        <v>1</v>
      </c>
      <c r="K8" s="4" t="s">
        <v>30</v>
      </c>
      <c r="L8" s="4">
        <v>398.95</v>
      </c>
      <c r="M8" s="4">
        <v>398.95</v>
      </c>
      <c r="N8" s="4" t="s">
        <v>58</v>
      </c>
      <c r="O8" s="4" t="s">
        <v>54</v>
      </c>
      <c r="P8" s="4" t="s">
        <v>33</v>
      </c>
      <c r="Q8" s="4">
        <v>0</v>
      </c>
      <c r="R8" s="7">
        <v>44709</v>
      </c>
      <c r="S8" s="6">
        <v>44725</v>
      </c>
      <c r="T8" s="4" t="s">
        <v>34</v>
      </c>
      <c r="U8" s="4">
        <v>398.95</v>
      </c>
      <c r="V8" s="4">
        <v>0</v>
      </c>
      <c r="W8" s="4">
        <v>0</v>
      </c>
      <c r="X8" s="4" t="s">
        <v>59</v>
      </c>
      <c r="Y8" s="4" t="s">
        <v>60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7"/>
  <sheetViews>
    <sheetView tabSelected="1" workbookViewId="0">
      <selection activeCell="A13" sqref="A13:E17"/>
    </sheetView>
  </sheetViews>
  <sheetFormatPr defaultColWidth="9" defaultRowHeight="13.5"/>
  <cols>
    <col min="1" max="1" width="12.625" style="4"/>
    <col min="2" max="3" width="10.375" style="4"/>
    <col min="4" max="16362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61</v>
      </c>
    </row>
    <row r="2" s="4" customFormat="1" spans="1:9">
      <c r="A2" s="5">
        <v>18004249715</v>
      </c>
      <c r="B2" s="6">
        <v>44708</v>
      </c>
      <c r="C2" s="6">
        <v>44709</v>
      </c>
      <c r="D2" s="4">
        <v>230</v>
      </c>
      <c r="E2" s="4" t="str">
        <f>VLOOKUP(A2,HOP!A:L,12,0)</f>
        <v>230.00</v>
      </c>
      <c r="F2" s="4" t="str">
        <f>VLOOKUP(A2,HOP!A:C,3,0)</f>
        <v>2565188</v>
      </c>
      <c r="G2" s="4">
        <f>D2-E2</f>
        <v>0</v>
      </c>
      <c r="H2" s="4" t="str">
        <f>$H$1&amp;F2</f>
        <v>，2565188</v>
      </c>
      <c r="I2" s="4" t="str">
        <f>VLOOKUP(A2,HOP!A:U,21,0)</f>
        <v>直采</v>
      </c>
    </row>
    <row r="3" s="4" customFormat="1" spans="1:9">
      <c r="A3" s="5">
        <v>18004574530</v>
      </c>
      <c r="B3" s="6">
        <v>44708</v>
      </c>
      <c r="C3" s="6">
        <v>44709</v>
      </c>
      <c r="D3" s="4">
        <v>286.84</v>
      </c>
      <c r="E3" s="4" t="str">
        <f>VLOOKUP(A3,HOP!A:L,12,0)</f>
        <v>286.84</v>
      </c>
      <c r="F3" s="4" t="str">
        <f>VLOOKUP(A3,HOP!A:C,3,0)</f>
        <v>2565259</v>
      </c>
      <c r="G3" s="4">
        <f>D3-E3</f>
        <v>0</v>
      </c>
      <c r="H3" s="4" t="str">
        <f>$H$1&amp;F3</f>
        <v>，2565259</v>
      </c>
      <c r="I3" s="4" t="str">
        <f>VLOOKUP(A3,HOP!A:U,21,0)</f>
        <v>直连</v>
      </c>
    </row>
    <row r="4" s="4" customFormat="1" hidden="1" spans="1:9">
      <c r="A4" s="5">
        <v>18005572327</v>
      </c>
      <c r="B4" s="6">
        <v>44708</v>
      </c>
      <c r="C4" s="6">
        <v>44709</v>
      </c>
      <c r="D4" s="4">
        <v>0</v>
      </c>
      <c r="E4" s="4" t="e">
        <f>VLOOKUP(A4,HOP!A:L,12,0)</f>
        <v>#N/A</v>
      </c>
      <c r="F4" s="4" t="e">
        <f>VLOOKUP(A4,HOP!A:C,3,0)</f>
        <v>#N/A</v>
      </c>
      <c r="G4" s="4" t="e">
        <f>D4-E4</f>
        <v>#N/A</v>
      </c>
      <c r="H4" s="4" t="e">
        <f>$H$1&amp;F4</f>
        <v>#N/A</v>
      </c>
      <c r="I4" s="4" t="e">
        <f>VLOOKUP(A4,HOP!A:U,21,0)</f>
        <v>#N/A</v>
      </c>
    </row>
    <row r="5" s="4" customFormat="1" spans="1:9">
      <c r="A5" s="5">
        <v>18008319219</v>
      </c>
      <c r="B5" s="6">
        <v>44708</v>
      </c>
      <c r="C5" s="6">
        <v>44709</v>
      </c>
      <c r="D5" s="4">
        <v>230</v>
      </c>
      <c r="E5" s="4" t="str">
        <f>VLOOKUP(A5,HOP!A:L,12,0)</f>
        <v>230.00</v>
      </c>
      <c r="F5" s="4" t="str">
        <f>VLOOKUP(A5,HOP!A:C,3,0)</f>
        <v>2565758</v>
      </c>
      <c r="G5" s="4">
        <f>D5-E5</f>
        <v>0</v>
      </c>
      <c r="H5" s="4" t="str">
        <f>$H$1&amp;F5</f>
        <v>，2565758</v>
      </c>
      <c r="I5" s="4" t="str">
        <f>VLOOKUP(A5,HOP!A:U,21,0)</f>
        <v>直采</v>
      </c>
    </row>
    <row r="6" s="4" customFormat="1" hidden="1" spans="1:10">
      <c r="A6" s="5">
        <v>18009929931</v>
      </c>
      <c r="B6" s="6">
        <v>44709</v>
      </c>
      <c r="C6" s="6">
        <v>44710</v>
      </c>
      <c r="D6" s="4">
        <v>292.5</v>
      </c>
      <c r="E6" s="4">
        <v>292.5</v>
      </c>
      <c r="F6" s="8" t="s">
        <v>62</v>
      </c>
      <c r="G6" s="4">
        <f>D6-E6</f>
        <v>0</v>
      </c>
      <c r="H6" s="4" t="str">
        <f>$H$1&amp;F6</f>
        <v>，202205281233480020</v>
      </c>
      <c r="I6" s="4" t="e">
        <f>VLOOKUP(A6,HOP!A:U,21,0)</f>
        <v>#N/A</v>
      </c>
      <c r="J6" s="4">
        <v>5.28</v>
      </c>
    </row>
    <row r="7" s="4" customFormat="1" spans="1:9">
      <c r="A7" s="5">
        <v>18012482792</v>
      </c>
      <c r="B7" s="6">
        <v>44709</v>
      </c>
      <c r="C7" s="6">
        <v>44710</v>
      </c>
      <c r="D7" s="4">
        <v>398.95</v>
      </c>
      <c r="E7" s="4" t="str">
        <f>VLOOKUP(A7,HOP!A:L,12,0)</f>
        <v>398.95</v>
      </c>
      <c r="F7" s="4" t="str">
        <f>VLOOKUP(A7,HOP!A:C,3,0)</f>
        <v>2566695</v>
      </c>
      <c r="G7" s="4">
        <f>D7-E7</f>
        <v>0</v>
      </c>
      <c r="H7" s="4" t="str">
        <f>$H$1&amp;F7</f>
        <v>，2566695</v>
      </c>
      <c r="I7" s="4" t="str">
        <f>VLOOKUP(A7,HOP!A:U,21,0)</f>
        <v>直连</v>
      </c>
    </row>
    <row r="9" spans="4:4">
      <c r="D9" s="4">
        <f>SUM(D2:D8)</f>
        <v>1438.29</v>
      </c>
    </row>
    <row r="13" spans="1:5">
      <c r="A13" s="4" t="s">
        <v>63</v>
      </c>
      <c r="D13" s="4">
        <v>460</v>
      </c>
      <c r="E13" s="4">
        <v>533.4</v>
      </c>
    </row>
    <row r="14" spans="1:5">
      <c r="A14" s="4" t="s">
        <v>64</v>
      </c>
      <c r="D14" s="4">
        <v>685.79</v>
      </c>
      <c r="E14" s="4">
        <v>795.23</v>
      </c>
    </row>
    <row r="15" spans="1:5">
      <c r="A15" s="4" t="s">
        <v>65</v>
      </c>
      <c r="D15" s="4">
        <v>292.5</v>
      </c>
      <c r="E15" s="4">
        <v>339.18</v>
      </c>
    </row>
    <row r="16" spans="1:5">
      <c r="A16" s="4" t="s">
        <v>66</v>
      </c>
      <c r="D16" s="4">
        <f>SUBTOTAL(9,D13:D15)</f>
        <v>1438.29</v>
      </c>
      <c r="E16" s="4">
        <f>SUBTOTAL(9,E13:E15)</f>
        <v>1667.81</v>
      </c>
    </row>
    <row r="17" spans="1:1">
      <c r="A17" s="4" t="s">
        <v>67</v>
      </c>
    </row>
  </sheetData>
  <autoFilter ref="A1:XFD9">
    <filterColumn colId="3">
      <filters blank="1">
        <filter val="230"/>
        <filter val="286.84"/>
        <filter val="292.5"/>
        <filter val="398.95"/>
        <filter val="1438.29"/>
      </filters>
    </filterColumn>
    <filterColumn colId="8">
      <filters blank="1">
        <filter val="直采"/>
        <filter val="直连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5"/>
  <sheetViews>
    <sheetView workbookViewId="0">
      <selection activeCell="G23" sqref="G23"/>
    </sheetView>
  </sheetViews>
  <sheetFormatPr defaultColWidth="8" defaultRowHeight="12.75" outlineLevelRow="4"/>
  <cols>
    <col min="1" max="1" width="11.125" style="1"/>
    <col min="2" max="16383" width="8" style="1"/>
  </cols>
  <sheetData>
    <row r="1" s="1" customFormat="1" spans="1:21">
      <c r="A1" s="2" t="s">
        <v>68</v>
      </c>
      <c r="B1" s="2" t="s">
        <v>69</v>
      </c>
      <c r="C1" s="2" t="s">
        <v>70</v>
      </c>
      <c r="D1" s="2" t="s">
        <v>71</v>
      </c>
      <c r="E1" s="2" t="s">
        <v>13</v>
      </c>
      <c r="F1" s="2" t="s">
        <v>5</v>
      </c>
      <c r="G1" s="2" t="s">
        <v>6</v>
      </c>
      <c r="H1" s="2" t="s">
        <v>72</v>
      </c>
      <c r="I1" s="2" t="s">
        <v>73</v>
      </c>
      <c r="J1" s="2" t="s">
        <v>74</v>
      </c>
      <c r="K1" s="2" t="s">
        <v>75</v>
      </c>
      <c r="L1" s="2" t="s">
        <v>76</v>
      </c>
      <c r="M1" s="2" t="s">
        <v>77</v>
      </c>
      <c r="N1" s="2" t="s">
        <v>78</v>
      </c>
      <c r="O1" s="2" t="s">
        <v>79</v>
      </c>
      <c r="P1" s="2" t="s">
        <v>80</v>
      </c>
      <c r="Q1" s="2" t="s">
        <v>81</v>
      </c>
      <c r="R1" s="2" t="s">
        <v>82</v>
      </c>
      <c r="S1" s="2" t="s">
        <v>83</v>
      </c>
      <c r="T1" s="2" t="s">
        <v>84</v>
      </c>
      <c r="U1" s="2" t="s">
        <v>85</v>
      </c>
    </row>
    <row r="2" s="1" customFormat="1" spans="1:21">
      <c r="A2" s="3">
        <v>18012482792</v>
      </c>
      <c r="B2" s="1" t="s">
        <v>86</v>
      </c>
      <c r="C2" s="1" t="s">
        <v>87</v>
      </c>
      <c r="D2" s="1" t="s">
        <v>88</v>
      </c>
      <c r="E2" s="1" t="s">
        <v>58</v>
      </c>
      <c r="F2" s="1" t="s">
        <v>86</v>
      </c>
      <c r="G2" s="1" t="s">
        <v>89</v>
      </c>
      <c r="H2" s="1" t="s">
        <v>90</v>
      </c>
      <c r="I2" s="1" t="s">
        <v>91</v>
      </c>
      <c r="J2" s="1" t="s">
        <v>92</v>
      </c>
      <c r="K2" s="1" t="s">
        <v>91</v>
      </c>
      <c r="L2" s="1" t="s">
        <v>91</v>
      </c>
      <c r="M2" s="1" t="s">
        <v>93</v>
      </c>
      <c r="N2" s="1" t="s">
        <v>93</v>
      </c>
      <c r="O2" s="1" t="s">
        <v>94</v>
      </c>
      <c r="P2" s="1" t="s">
        <v>95</v>
      </c>
      <c r="Q2" s="1" t="s">
        <v>96</v>
      </c>
      <c r="R2" s="1" t="s">
        <v>97</v>
      </c>
      <c r="S2" s="1" t="s">
        <v>98</v>
      </c>
      <c r="T2" s="1" t="s">
        <v>99</v>
      </c>
      <c r="U2" s="1" t="s">
        <v>100</v>
      </c>
    </row>
    <row r="3" s="1" customFormat="1" spans="1:21">
      <c r="A3" s="3">
        <v>18008319219</v>
      </c>
      <c r="B3" s="1" t="s">
        <v>101</v>
      </c>
      <c r="C3" s="1" t="s">
        <v>102</v>
      </c>
      <c r="D3" s="1" t="s">
        <v>103</v>
      </c>
      <c r="E3" s="1" t="s">
        <v>49</v>
      </c>
      <c r="F3" s="1" t="s">
        <v>101</v>
      </c>
      <c r="G3" s="1" t="s">
        <v>86</v>
      </c>
      <c r="H3" s="1" t="s">
        <v>90</v>
      </c>
      <c r="I3" s="1" t="s">
        <v>104</v>
      </c>
      <c r="J3" s="1" t="s">
        <v>92</v>
      </c>
      <c r="K3" s="1" t="s">
        <v>104</v>
      </c>
      <c r="L3" s="1" t="s">
        <v>104</v>
      </c>
      <c r="M3" s="1" t="s">
        <v>93</v>
      </c>
      <c r="N3" s="1" t="s">
        <v>93</v>
      </c>
      <c r="O3" s="1" t="s">
        <v>94</v>
      </c>
      <c r="P3" s="1" t="s">
        <v>95</v>
      </c>
      <c r="Q3" s="1" t="s">
        <v>96</v>
      </c>
      <c r="R3" s="1" t="s">
        <v>105</v>
      </c>
      <c r="S3" s="1" t="s">
        <v>98</v>
      </c>
      <c r="T3" s="1" t="s">
        <v>99</v>
      </c>
      <c r="U3" s="1" t="s">
        <v>106</v>
      </c>
    </row>
    <row r="4" s="1" customFormat="1" spans="1:21">
      <c r="A4" s="3">
        <v>18004574530</v>
      </c>
      <c r="B4" s="1" t="s">
        <v>101</v>
      </c>
      <c r="C4" s="1" t="s">
        <v>107</v>
      </c>
      <c r="D4" s="1" t="s">
        <v>108</v>
      </c>
      <c r="E4" s="1" t="s">
        <v>40</v>
      </c>
      <c r="F4" s="1" t="s">
        <v>101</v>
      </c>
      <c r="G4" s="1" t="s">
        <v>86</v>
      </c>
      <c r="H4" s="1" t="s">
        <v>90</v>
      </c>
      <c r="I4" s="1" t="s">
        <v>109</v>
      </c>
      <c r="J4" s="1" t="s">
        <v>92</v>
      </c>
      <c r="K4" s="1" t="s">
        <v>109</v>
      </c>
      <c r="L4" s="1" t="s">
        <v>109</v>
      </c>
      <c r="M4" s="1" t="s">
        <v>93</v>
      </c>
      <c r="N4" s="1" t="s">
        <v>93</v>
      </c>
      <c r="O4" s="1" t="s">
        <v>94</v>
      </c>
      <c r="P4" s="1" t="s">
        <v>95</v>
      </c>
      <c r="Q4" s="1" t="s">
        <v>96</v>
      </c>
      <c r="R4" s="1" t="s">
        <v>110</v>
      </c>
      <c r="S4" s="1" t="s">
        <v>98</v>
      </c>
      <c r="T4" s="1" t="s">
        <v>99</v>
      </c>
      <c r="U4" s="1" t="s">
        <v>100</v>
      </c>
    </row>
    <row r="5" s="1" customFormat="1" spans="1:21">
      <c r="A5" s="3">
        <v>18004249715</v>
      </c>
      <c r="B5" s="1" t="s">
        <v>101</v>
      </c>
      <c r="C5" s="1" t="s">
        <v>111</v>
      </c>
      <c r="D5" s="1" t="s">
        <v>103</v>
      </c>
      <c r="E5" s="1" t="s">
        <v>31</v>
      </c>
      <c r="F5" s="1" t="s">
        <v>101</v>
      </c>
      <c r="G5" s="1" t="s">
        <v>86</v>
      </c>
      <c r="H5" s="1" t="s">
        <v>90</v>
      </c>
      <c r="I5" s="1" t="s">
        <v>104</v>
      </c>
      <c r="J5" s="1" t="s">
        <v>92</v>
      </c>
      <c r="K5" s="1" t="s">
        <v>104</v>
      </c>
      <c r="L5" s="1" t="s">
        <v>104</v>
      </c>
      <c r="M5" s="1" t="s">
        <v>93</v>
      </c>
      <c r="N5" s="1" t="s">
        <v>93</v>
      </c>
      <c r="O5" s="1" t="s">
        <v>94</v>
      </c>
      <c r="P5" s="1" t="s">
        <v>95</v>
      </c>
      <c r="Q5" s="1" t="s">
        <v>96</v>
      </c>
      <c r="R5" s="1" t="s">
        <v>112</v>
      </c>
      <c r="S5" s="1" t="s">
        <v>98</v>
      </c>
      <c r="T5" s="1" t="s">
        <v>99</v>
      </c>
      <c r="U5" s="1" t="s">
        <v>106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2022-06-13T01:59:37Z</dcterms:created>
  <dcterms:modified xsi:type="dcterms:W3CDTF">2022-06-13T02:08:48Z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BF5882EE09F14FBB988FBC16D6710C19</vt:lpwstr>
  </property>
  <property fmtid="{D5CDD505-2E9C-101B-9397-08002B2CF9AE}" pid="3" name="KSOProductBuildVer">
    <vt:lpwstr>2052-11.1.0.11744</vt:lpwstr>
  </property>
</Properties>
</file>