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对账!$A$1:$H$11</definedName>
  </definedNames>
  <calcPr calcId="144525"/>
</workbook>
</file>

<file path=xl/sharedStrings.xml><?xml version="1.0" encoding="utf-8"?>
<sst xmlns="http://schemas.openxmlformats.org/spreadsheetml/2006/main" count="515" uniqueCount="212">
  <si>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</si>
  <si>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</si>
  <si>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</si>
  <si>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</si>
  <si>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</si>
  <si>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</si>
  <si>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</si>
  <si>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</si>
  <si>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</si>
  <si>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20220606-20220612</t>
  </si>
  <si>
    <t>广州汇登信息科技有限公司（直连）</t>
  </si>
  <si>
    <t>4319408</t>
  </si>
  <si>
    <t>7071.00</t>
  </si>
  <si>
    <t>-212.00</t>
  </si>
  <si>
    <t>0.00</t>
  </si>
  <si>
    <t>-48.98</t>
  </si>
  <si>
    <t>6810.02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</si>
  <si>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</si>
  <si>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</si>
  <si>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</si>
  <si>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</si>
  <si>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</si>
  <si>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</si>
  <si>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</si>
  <si>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</si>
  <si>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</si>
  <si>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</si>
  <si>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</si>
  <si>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</si>
  <si>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</si>
  <si>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</si>
  <si>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</si>
  <si>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</si>
  <si>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4881912937905861309</t>
  </si>
  <si>
    <t>如家酒店（天津塘沽外滩营口道店）</t>
  </si>
  <si>
    <t>天津市</t>
  </si>
  <si>
    <t>本期应结</t>
  </si>
  <si>
    <t>2022-06-07~2022-06-08</t>
  </si>
  <si>
    <t>标准双床房</t>
  </si>
  <si>
    <t>杨永强</t>
  </si>
  <si>
    <t>1</t>
  </si>
  <si>
    <t>底价结算</t>
  </si>
  <si>
    <t>212.00</t>
  </si>
  <si>
    <t>23.56</t>
  </si>
  <si>
    <t>-23.56</t>
  </si>
  <si>
    <t>2571147</t>
  </si>
  <si>
    <t>899065</t>
  </si>
  <si>
    <t>4881912954522084679</t>
  </si>
  <si>
    <t>沈阳富力万达文华酒店</t>
  </si>
  <si>
    <t>沈阳市</t>
  </si>
  <si>
    <t>2022-06-04~2022-06-06</t>
  </si>
  <si>
    <t>高级豪华客房</t>
  </si>
  <si>
    <t>王榕萍</t>
  </si>
  <si>
    <t>2</t>
  </si>
  <si>
    <t>1550.00</t>
  </si>
  <si>
    <t>172.22</t>
  </si>
  <si>
    <t>2575150</t>
  </si>
  <si>
    <t>400485</t>
  </si>
  <si>
    <t>4881912964458104544</t>
  </si>
  <si>
    <t>麗枫酒店（南京卡子门地铁站永乐路店）</t>
  </si>
  <si>
    <t>南京市</t>
  </si>
  <si>
    <t>2022-06-05~2022-06-06</t>
  </si>
  <si>
    <t>高级大床房 (无窗)</t>
  </si>
  <si>
    <t>孙正霖</t>
  </si>
  <si>
    <t>217.00</t>
  </si>
  <si>
    <t>24.11</t>
  </si>
  <si>
    <t>2577460</t>
  </si>
  <si>
    <t>650108</t>
  </si>
  <si>
    <t>4881912942425264293</t>
  </si>
  <si>
    <t>如家酒店（石家庄中山西路和平医院地铁站店）</t>
  </si>
  <si>
    <t>石家庄市</t>
  </si>
  <si>
    <t>双床房A</t>
  </si>
  <si>
    <t>陆丹丹</t>
  </si>
  <si>
    <t>134.00</t>
  </si>
  <si>
    <t>14.89</t>
  </si>
  <si>
    <t>2572176</t>
  </si>
  <si>
    <t>725685</t>
  </si>
  <si>
    <t>4881912941227219109</t>
  </si>
  <si>
    <t>2022-06-08~2022-06-09</t>
  </si>
  <si>
    <t>2572182</t>
  </si>
  <si>
    <t>4881912992683283251</t>
  </si>
  <si>
    <t>维也纳国际酒店（广东揭阳人民大道店）</t>
  </si>
  <si>
    <t>揭阳市</t>
  </si>
  <si>
    <t>2022-06-09~2022-06-10</t>
  </si>
  <si>
    <t>豪华大床房</t>
  </si>
  <si>
    <t>张伟涛</t>
  </si>
  <si>
    <t>273.00</t>
  </si>
  <si>
    <t>30.33</t>
  </si>
  <si>
    <t>2583154</t>
  </si>
  <si>
    <t>1120578</t>
  </si>
  <si>
    <t>4881912992786123378</t>
  </si>
  <si>
    <t>圣邦大酒店</t>
  </si>
  <si>
    <t>曲靖市</t>
  </si>
  <si>
    <t>市景标间</t>
  </si>
  <si>
    <t>朱晰</t>
  </si>
  <si>
    <t>183.00</t>
  </si>
  <si>
    <t>20.33</t>
  </si>
  <si>
    <t>2583167</t>
  </si>
  <si>
    <t>879316</t>
  </si>
  <si>
    <t>4881912993677623892</t>
  </si>
  <si>
    <t>维也纳酒店（武平万星城店）</t>
  </si>
  <si>
    <t>龙岩市</t>
  </si>
  <si>
    <t>标准大床房</t>
  </si>
  <si>
    <t>邱海娟</t>
  </si>
  <si>
    <t>180.00</t>
  </si>
  <si>
    <t>20.00</t>
  </si>
  <si>
    <t>2583164</t>
  </si>
  <si>
    <t>1120287</t>
  </si>
  <si>
    <t>4881912979156243962</t>
  </si>
  <si>
    <t>广州瑰丽酒店</t>
  </si>
  <si>
    <t>广州市</t>
  </si>
  <si>
    <t>2022-06-09~2022-06-11</t>
  </si>
  <si>
    <t>豪华江景客房</t>
  </si>
  <si>
    <t>Xu/yucheng</t>
  </si>
  <si>
    <t>4188.00</t>
  </si>
  <si>
    <t>465.34</t>
  </si>
  <si>
    <t>2580255</t>
  </si>
  <si>
    <t>1074333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</si>
  <si>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</si>
  <si>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</si>
  <si>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</si>
  <si>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</si>
  <si>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</si>
  <si>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</si>
  <si>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</si>
  <si>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</si>
  <si>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</si>
  <si>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</si>
  <si>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</si>
  <si>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-235.56</t>
  </si>
  <si>
    <t>已确认</t>
  </si>
  <si>
    <t>商家承担优惠</t>
  </si>
  <si>
    <t>活动名称</t>
  </si>
  <si>
    <t>活动ID</t>
  </si>
  <si>
    <t>5月端午提前订-4%-LTH</t>
  </si>
  <si>
    <t>3_848053382</t>
  </si>
  <si>
    <t>类型</t>
  </si>
  <si>
    <t>分店名称</t>
  </si>
  <si>
    <t>原因</t>
  </si>
  <si>
    <t>订单号</t>
  </si>
  <si>
    <t>备注</t>
  </si>
  <si>
    <t>审核状态</t>
  </si>
  <si>
    <t>订单调整</t>
  </si>
  <si>
    <t>5F.NET+ HOTEL</t>
  </si>
  <si>
    <t>到店无房扣款</t>
  </si>
  <si>
    <t>4881912792442837692</t>
  </si>
  <si>
    <t>如有异议，请前往商家后台-平台规则页面进行申诉, &lt;a href="https://dpurl.cn/d8aVpc2" target="_blank"&gt;点击查看违规详情与申诉流程&lt;/a&gt;</t>
  </si>
  <si>
    <t>已通过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</si>
  <si>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</si>
  <si>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</si>
  <si>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</si>
  <si>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</si>
  <si>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</si>
  <si>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</si>
  <si>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</si>
  <si>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</si>
  <si>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 xml:space="preserve"> 本期扣款48.98元</t>
  </si>
  <si>
    <t>A220614155731481</t>
  </si>
  <si>
    <t>A220614155808481</t>
  </si>
  <si>
    <t>A220614160011481</t>
  </si>
  <si>
    <t>总计：6810.02元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</si>
  <si>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</si>
  <si>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</si>
  <si>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</si>
  <si>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</si>
  <si>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</si>
  <si>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</si>
  <si>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</si>
  <si>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</si>
  <si>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</si>
  <si>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</si>
  <si>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</si>
  <si>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</si>
  <si>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</si>
  <si>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</si>
  <si>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</si>
  <si>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</si>
  <si>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</si>
  <si>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</si>
  <si>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</si>
  <si>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</si>
  <si>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2022-06-09</t>
  </si>
  <si>
    <t>陆良圣邦大酒店</t>
  </si>
  <si>
    <t>2022-06-10</t>
  </si>
  <si>
    <t>退房日周结</t>
  </si>
  <si>
    <t>RMB</t>
  </si>
  <si>
    <t>0</t>
  </si>
  <si>
    <t>美团汇登国内直连</t>
  </si>
  <si>
    <t>01.011020</t>
  </si>
  <si>
    <t>2022-06-09 20:43:25</t>
  </si>
  <si>
    <t>广州汇登信息科技有限公司</t>
  </si>
  <si>
    <t>直连</t>
  </si>
  <si>
    <t>维也纳酒店(武平万星城店)</t>
  </si>
  <si>
    <t>2022-06-09 20:42:39</t>
  </si>
  <si>
    <t>维也纳国际酒店(揭阳人民大道店)</t>
  </si>
  <si>
    <t>2022-06-09 20:39:02</t>
  </si>
  <si>
    <t>2022-06-07</t>
  </si>
  <si>
    <t>Xu yucheng</t>
  </si>
  <si>
    <t>2022-06-11</t>
  </si>
  <si>
    <t>2022-06-07 21:05:34</t>
  </si>
  <si>
    <t>直采</t>
  </si>
  <si>
    <t>2022-06-05</t>
  </si>
  <si>
    <t>麗枫酒店(南京卡子门地铁站永乐路店)</t>
  </si>
  <si>
    <t>2022-06-06</t>
  </si>
  <si>
    <t>2022-06-05 16:50:16</t>
  </si>
  <si>
    <t>2022-06-03</t>
  </si>
  <si>
    <t>2022-06-04</t>
  </si>
  <si>
    <t>2022-06-03 13:12:30</t>
  </si>
  <si>
    <t>2022-06-01</t>
  </si>
  <si>
    <t>2022-06-08</t>
  </si>
  <si>
    <t>2022-06-01 13:42:46</t>
  </si>
  <si>
    <t>2022-06-01 13:38:51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</si>
</sst>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5" borderId="1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3" fillId="17" borderId="2" applyNumberFormat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13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36</v>
      </c>
      <c r="E3" t="s">
        <v>50</v>
      </c>
      <c r="F3" t="s">
        <v>51</v>
      </c>
      <c r="G3" t="s">
        <v>52</v>
      </c>
      <c r="H3" t="s">
        <v>53</v>
      </c>
      <c r="I3" t="s">
        <v>41</v>
      </c>
      <c r="J3" t="s">
        <v>54</v>
      </c>
      <c r="K3" t="s">
        <v>54</v>
      </c>
      <c r="L3" t="s">
        <v>55</v>
      </c>
      <c r="M3" t="s">
        <v>14</v>
      </c>
      <c r="N3" t="s">
        <v>14</v>
      </c>
      <c r="O3" t="s">
        <v>14</v>
      </c>
      <c r="P3" t="s">
        <v>14</v>
      </c>
      <c r="Q3" t="s">
        <v>56</v>
      </c>
      <c r="R3" t="s">
        <v>56</v>
      </c>
      <c r="S3" t="s">
        <v>57</v>
      </c>
    </row>
    <row r="4" spans="1:19">
      <c r="A4" t="s">
        <v>58</v>
      </c>
      <c r="B4" t="s">
        <v>59</v>
      </c>
      <c r="C4" t="s">
        <v>60</v>
      </c>
      <c r="D4" t="s">
        <v>36</v>
      </c>
      <c r="E4" t="s">
        <v>61</v>
      </c>
      <c r="F4" t="s">
        <v>62</v>
      </c>
      <c r="G4" t="s">
        <v>63</v>
      </c>
      <c r="H4" t="s">
        <v>40</v>
      </c>
      <c r="I4" t="s">
        <v>41</v>
      </c>
      <c r="J4" t="s">
        <v>64</v>
      </c>
      <c r="K4" t="s">
        <v>64</v>
      </c>
      <c r="L4" t="s">
        <v>65</v>
      </c>
      <c r="M4" t="s">
        <v>14</v>
      </c>
      <c r="N4" t="s">
        <v>14</v>
      </c>
      <c r="O4" t="s">
        <v>14</v>
      </c>
      <c r="P4" t="s">
        <v>14</v>
      </c>
      <c r="Q4" t="s">
        <v>66</v>
      </c>
      <c r="R4" t="s">
        <v>66</v>
      </c>
      <c r="S4" t="s">
        <v>67</v>
      </c>
    </row>
    <row r="5" spans="1:19">
      <c r="A5" t="s">
        <v>68</v>
      </c>
      <c r="B5" t="s">
        <v>69</v>
      </c>
      <c r="C5" t="s">
        <v>70</v>
      </c>
      <c r="D5" t="s">
        <v>36</v>
      </c>
      <c r="E5" t="s">
        <v>37</v>
      </c>
      <c r="F5" t="s">
        <v>71</v>
      </c>
      <c r="G5" t="s">
        <v>72</v>
      </c>
      <c r="H5" t="s">
        <v>40</v>
      </c>
      <c r="I5" t="s">
        <v>41</v>
      </c>
      <c r="J5" t="s">
        <v>73</v>
      </c>
      <c r="K5" t="s">
        <v>73</v>
      </c>
      <c r="L5" t="s">
        <v>74</v>
      </c>
      <c r="M5" t="s">
        <v>14</v>
      </c>
      <c r="N5" t="s">
        <v>14</v>
      </c>
      <c r="O5" t="s">
        <v>14</v>
      </c>
      <c r="P5" t="s">
        <v>14</v>
      </c>
      <c r="Q5" t="s">
        <v>75</v>
      </c>
      <c r="R5" t="s">
        <v>75</v>
      </c>
      <c r="S5" t="s">
        <v>76</v>
      </c>
    </row>
    <row r="6" spans="1:19">
      <c r="A6" t="s">
        <v>77</v>
      </c>
      <c r="B6" t="s">
        <v>69</v>
      </c>
      <c r="C6" t="s">
        <v>70</v>
      </c>
      <c r="D6" t="s">
        <v>36</v>
      </c>
      <c r="E6" t="s">
        <v>78</v>
      </c>
      <c r="F6" t="s">
        <v>71</v>
      </c>
      <c r="G6" t="s">
        <v>72</v>
      </c>
      <c r="H6" t="s">
        <v>40</v>
      </c>
      <c r="I6" t="s">
        <v>41</v>
      </c>
      <c r="J6" t="s">
        <v>73</v>
      </c>
      <c r="K6" t="s">
        <v>73</v>
      </c>
      <c r="L6" t="s">
        <v>74</v>
      </c>
      <c r="M6" t="s">
        <v>14</v>
      </c>
      <c r="N6" t="s">
        <v>14</v>
      </c>
      <c r="O6" t="s">
        <v>14</v>
      </c>
      <c r="P6" t="s">
        <v>14</v>
      </c>
      <c r="Q6" t="s">
        <v>79</v>
      </c>
      <c r="R6" t="s">
        <v>79</v>
      </c>
      <c r="S6" t="s">
        <v>76</v>
      </c>
    </row>
    <row r="7" spans="1:19">
      <c r="A7" t="s">
        <v>80</v>
      </c>
      <c r="B7" t="s">
        <v>81</v>
      </c>
      <c r="C7" t="s">
        <v>82</v>
      </c>
      <c r="D7" t="s">
        <v>36</v>
      </c>
      <c r="E7" t="s">
        <v>83</v>
      </c>
      <c r="F7" t="s">
        <v>84</v>
      </c>
      <c r="G7" t="s">
        <v>85</v>
      </c>
      <c r="H7" t="s">
        <v>40</v>
      </c>
      <c r="I7" t="s">
        <v>41</v>
      </c>
      <c r="J7" t="s">
        <v>86</v>
      </c>
      <c r="K7" t="s">
        <v>86</v>
      </c>
      <c r="L7" t="s">
        <v>87</v>
      </c>
      <c r="M7" t="s">
        <v>14</v>
      </c>
      <c r="N7" t="s">
        <v>14</v>
      </c>
      <c r="O7" t="s">
        <v>14</v>
      </c>
      <c r="P7" t="s">
        <v>14</v>
      </c>
      <c r="Q7" t="s">
        <v>88</v>
      </c>
      <c r="R7" t="s">
        <v>88</v>
      </c>
      <c r="S7" t="s">
        <v>89</v>
      </c>
    </row>
    <row r="8" spans="1:19">
      <c r="A8" t="s">
        <v>90</v>
      </c>
      <c r="B8" t="s">
        <v>91</v>
      </c>
      <c r="C8" t="s">
        <v>92</v>
      </c>
      <c r="D8" t="s">
        <v>36</v>
      </c>
      <c r="E8" t="s">
        <v>83</v>
      </c>
      <c r="F8" t="s">
        <v>93</v>
      </c>
      <c r="G8" t="s">
        <v>94</v>
      </c>
      <c r="H8" t="s">
        <v>40</v>
      </c>
      <c r="I8" t="s">
        <v>41</v>
      </c>
      <c r="J8" t="s">
        <v>95</v>
      </c>
      <c r="K8" t="s">
        <v>95</v>
      </c>
      <c r="L8" t="s">
        <v>96</v>
      </c>
      <c r="M8" t="s">
        <v>14</v>
      </c>
      <c r="N8" t="s">
        <v>14</v>
      </c>
      <c r="O8" t="s">
        <v>14</v>
      </c>
      <c r="P8" t="s">
        <v>14</v>
      </c>
      <c r="Q8" t="s">
        <v>97</v>
      </c>
      <c r="R8" t="s">
        <v>97</v>
      </c>
      <c r="S8" t="s">
        <v>98</v>
      </c>
    </row>
    <row r="9" spans="1:19">
      <c r="A9" t="s">
        <v>99</v>
      </c>
      <c r="B9" t="s">
        <v>100</v>
      </c>
      <c r="C9" t="s">
        <v>101</v>
      </c>
      <c r="D9" t="s">
        <v>36</v>
      </c>
      <c r="E9" t="s">
        <v>83</v>
      </c>
      <c r="F9" t="s">
        <v>102</v>
      </c>
      <c r="G9" t="s">
        <v>103</v>
      </c>
      <c r="H9" t="s">
        <v>40</v>
      </c>
      <c r="I9" t="s">
        <v>41</v>
      </c>
      <c r="J9" t="s">
        <v>104</v>
      </c>
      <c r="K9" t="s">
        <v>104</v>
      </c>
      <c r="L9" t="s">
        <v>105</v>
      </c>
      <c r="M9" t="s">
        <v>14</v>
      </c>
      <c r="N9" t="s">
        <v>14</v>
      </c>
      <c r="O9" t="s">
        <v>14</v>
      </c>
      <c r="P9" t="s">
        <v>14</v>
      </c>
      <c r="Q9" t="s">
        <v>106</v>
      </c>
      <c r="R9" t="s">
        <v>106</v>
      </c>
      <c r="S9" t="s">
        <v>107</v>
      </c>
    </row>
    <row r="10" spans="1:19">
      <c r="A10" t="s">
        <v>108</v>
      </c>
      <c r="B10" t="s">
        <v>109</v>
      </c>
      <c r="C10" t="s">
        <v>110</v>
      </c>
      <c r="D10" t="s">
        <v>36</v>
      </c>
      <c r="E10" t="s">
        <v>111</v>
      </c>
      <c r="F10" t="s">
        <v>112</v>
      </c>
      <c r="G10" t="s">
        <v>113</v>
      </c>
      <c r="H10" t="s">
        <v>53</v>
      </c>
      <c r="I10" t="s">
        <v>41</v>
      </c>
      <c r="J10" t="s">
        <v>114</v>
      </c>
      <c r="K10" t="s">
        <v>114</v>
      </c>
      <c r="L10" t="s">
        <v>115</v>
      </c>
      <c r="M10" t="s">
        <v>14</v>
      </c>
      <c r="N10" t="s">
        <v>14</v>
      </c>
      <c r="O10" t="s">
        <v>14</v>
      </c>
      <c r="P10" t="s">
        <v>14</v>
      </c>
      <c r="Q10" t="s">
        <v>116</v>
      </c>
      <c r="R10" t="s">
        <v>116</v>
      </c>
      <c r="S10" t="s">
        <v>117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A1" sqref="A1"/>
    </sheetView>
  </sheetViews>
  <sheetFormatPr defaultColWidth="9" defaultRowHeight="13.5" outlineLevelRow="1"/>
  <sheetData>
    <row r="1" spans="1:18">
      <c r="A1" t="s">
        <v>18</v>
      </c>
      <c r="B1" t="s">
        <v>19</v>
      </c>
      <c r="C1" t="s">
        <v>118</v>
      </c>
      <c r="D1" t="s">
        <v>119</v>
      </c>
      <c r="E1" t="s">
        <v>21</v>
      </c>
      <c r="F1" t="s">
        <v>22</v>
      </c>
      <c r="G1" t="s">
        <v>23</v>
      </c>
      <c r="H1" t="s">
        <v>120</v>
      </c>
      <c r="I1" t="s">
        <v>25</v>
      </c>
      <c r="J1" t="s">
        <v>121</v>
      </c>
      <c r="K1" t="s">
        <v>122</v>
      </c>
      <c r="L1" t="s">
        <v>123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124</v>
      </c>
    </row>
    <row r="2" spans="1:18">
      <c r="A2" t="s">
        <v>34</v>
      </c>
      <c r="B2" t="s">
        <v>125</v>
      </c>
      <c r="C2" t="s">
        <v>33</v>
      </c>
      <c r="D2" t="s">
        <v>126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127</v>
      </c>
      <c r="K2" t="s">
        <v>128</v>
      </c>
      <c r="L2" t="s">
        <v>129</v>
      </c>
      <c r="M2" t="s">
        <v>44</v>
      </c>
      <c r="N2" t="s">
        <v>13</v>
      </c>
      <c r="O2" t="s">
        <v>45</v>
      </c>
      <c r="P2" t="s">
        <v>45</v>
      </c>
      <c r="Q2" t="s">
        <v>46</v>
      </c>
      <c r="R2" t="s">
        <v>130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A1" sqref="A1"/>
    </sheetView>
  </sheetViews>
  <sheetFormatPr defaultColWidth="9" defaultRowHeight="13.5" outlineLevelRow="1"/>
  <sheetData>
    <row r="1" spans="1:15">
      <c r="A1" t="s">
        <v>18</v>
      </c>
      <c r="B1" t="s">
        <v>19</v>
      </c>
      <c r="C1" t="s">
        <v>118</v>
      </c>
      <c r="D1" t="s">
        <v>119</v>
      </c>
      <c r="E1" t="s">
        <v>21</v>
      </c>
      <c r="F1" t="s">
        <v>22</v>
      </c>
      <c r="G1" t="s">
        <v>23</v>
      </c>
      <c r="H1" t="s">
        <v>25</v>
      </c>
      <c r="I1" t="s">
        <v>131</v>
      </c>
      <c r="J1" t="s">
        <v>132</v>
      </c>
      <c r="K1" t="s">
        <v>133</v>
      </c>
      <c r="L1" t="s">
        <v>30</v>
      </c>
      <c r="M1" t="s">
        <v>31</v>
      </c>
      <c r="N1" t="s">
        <v>32</v>
      </c>
      <c r="O1" t="s">
        <v>124</v>
      </c>
    </row>
    <row r="2" spans="1:15">
      <c r="A2" t="s">
        <v>48</v>
      </c>
      <c r="B2" t="s">
        <v>125</v>
      </c>
      <c r="C2" t="s">
        <v>47</v>
      </c>
      <c r="D2" t="s">
        <v>126</v>
      </c>
      <c r="E2" t="s">
        <v>50</v>
      </c>
      <c r="F2" t="s">
        <v>51</v>
      </c>
      <c r="G2" t="s">
        <v>52</v>
      </c>
      <c r="H2" t="s">
        <v>125</v>
      </c>
      <c r="I2" t="s">
        <v>14</v>
      </c>
      <c r="J2" t="s">
        <v>134</v>
      </c>
      <c r="K2" t="s">
        <v>135</v>
      </c>
      <c r="L2" t="s">
        <v>56</v>
      </c>
      <c r="M2" t="s">
        <v>56</v>
      </c>
      <c r="N2" t="s">
        <v>57</v>
      </c>
      <c r="O2" t="s">
        <v>130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C2" sqref="C2"/>
    </sheetView>
  </sheetViews>
  <sheetFormatPr defaultColWidth="9" defaultRowHeight="13.5" outlineLevelRow="1" outlineLevelCol="6"/>
  <sheetData>
    <row r="1" spans="1:7">
      <c r="A1" t="s">
        <v>136</v>
      </c>
      <c r="B1" t="s">
        <v>137</v>
      </c>
      <c r="C1" t="s">
        <v>6</v>
      </c>
      <c r="D1" t="s">
        <v>138</v>
      </c>
      <c r="E1" t="s">
        <v>139</v>
      </c>
      <c r="F1" t="s">
        <v>140</v>
      </c>
      <c r="G1" t="s">
        <v>141</v>
      </c>
    </row>
    <row r="2" spans="1:7">
      <c r="A2" t="s">
        <v>142</v>
      </c>
      <c r="B2" t="s">
        <v>143</v>
      </c>
      <c r="C2">
        <v>-48.98</v>
      </c>
      <c r="D2" t="s">
        <v>144</v>
      </c>
      <c r="E2" s="4" t="s">
        <v>145</v>
      </c>
      <c r="F2" t="s">
        <v>146</v>
      </c>
      <c r="G2" t="s">
        <v>147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18</v>
      </c>
      <c r="B1" t="s">
        <v>148</v>
      </c>
      <c r="C1" t="s">
        <v>118</v>
      </c>
      <c r="D1" t="s">
        <v>149</v>
      </c>
      <c r="E1" t="s">
        <v>150</v>
      </c>
      <c r="F1" t="s">
        <v>151</v>
      </c>
      <c r="G1" t="s">
        <v>152</v>
      </c>
      <c r="H1" t="s">
        <v>153</v>
      </c>
      <c r="I1" t="s">
        <v>154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I29" sqref="I29"/>
    </sheetView>
  </sheetViews>
  <sheetFormatPr defaultColWidth="9" defaultRowHeight="13.5"/>
  <cols>
    <col min="1" max="1" width="22.875" customWidth="1"/>
    <col min="2" max="2" width="40.875" customWidth="1"/>
  </cols>
  <sheetData>
    <row r="1" spans="1:7">
      <c r="A1" t="s">
        <v>17</v>
      </c>
      <c r="B1" t="s">
        <v>21</v>
      </c>
      <c r="C1" t="s">
        <v>8</v>
      </c>
      <c r="G1" t="s">
        <v>155</v>
      </c>
    </row>
    <row r="2" hidden="1" spans="1:8">
      <c r="A2" t="s">
        <v>33</v>
      </c>
      <c r="B2" t="s">
        <v>37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spans="1:8">
      <c r="A3" t="s">
        <v>47</v>
      </c>
      <c r="B3" t="s">
        <v>50</v>
      </c>
      <c r="C3" s="3">
        <v>1550</v>
      </c>
      <c r="D3" t="str">
        <f>VLOOKUP(A3,HOP!A:L,12,0)</f>
        <v>1550.00</v>
      </c>
      <c r="E3" t="str">
        <f>VLOOKUP(A3,HOP!A:C,3,0)</f>
        <v>2575150</v>
      </c>
      <c r="F3">
        <f t="shared" ref="F3:F11" si="0">C3-D3</f>
        <v>0</v>
      </c>
      <c r="G3" t="str">
        <f t="shared" ref="G3:G11" si="1">$G$1&amp;E3</f>
        <v>，2575150</v>
      </c>
      <c r="H3" t="str">
        <f>VLOOKUP(A3,HOP!A:U,21,0)</f>
        <v>直连</v>
      </c>
    </row>
    <row r="4" spans="1:8">
      <c r="A4" t="s">
        <v>58</v>
      </c>
      <c r="B4" t="s">
        <v>61</v>
      </c>
      <c r="C4" s="3">
        <v>217</v>
      </c>
      <c r="D4" t="str">
        <f>VLOOKUP(A4,HOP!A:L,12,0)</f>
        <v>217.00</v>
      </c>
      <c r="E4" t="str">
        <f>VLOOKUP(A4,HOP!A:C,3,0)</f>
        <v>2577460</v>
      </c>
      <c r="F4">
        <f t="shared" si="0"/>
        <v>0</v>
      </c>
      <c r="G4" t="str">
        <f t="shared" si="1"/>
        <v>，2577460</v>
      </c>
      <c r="H4" t="str">
        <f>VLOOKUP(A4,HOP!A:U,21,0)</f>
        <v>直连</v>
      </c>
    </row>
    <row r="5" spans="1:8">
      <c r="A5" t="s">
        <v>68</v>
      </c>
      <c r="B5" t="s">
        <v>37</v>
      </c>
      <c r="C5" s="3">
        <v>134</v>
      </c>
      <c r="D5" t="str">
        <f>VLOOKUP(A5,HOP!A:L,12,0)</f>
        <v>134.00</v>
      </c>
      <c r="E5" t="str">
        <f>VLOOKUP(A5,HOP!A:C,3,0)</f>
        <v>2572176</v>
      </c>
      <c r="F5">
        <f t="shared" si="0"/>
        <v>0</v>
      </c>
      <c r="G5" t="str">
        <f t="shared" si="1"/>
        <v>，2572176</v>
      </c>
      <c r="H5" t="str">
        <f>VLOOKUP(A5,HOP!A:U,21,0)</f>
        <v>直连</v>
      </c>
    </row>
    <row r="6" spans="1:8">
      <c r="A6" t="s">
        <v>77</v>
      </c>
      <c r="B6" t="s">
        <v>78</v>
      </c>
      <c r="C6" s="3">
        <v>134</v>
      </c>
      <c r="D6" t="str">
        <f>VLOOKUP(A6,HOP!A:L,12,0)</f>
        <v>134.00</v>
      </c>
      <c r="E6" t="str">
        <f>VLOOKUP(A6,HOP!A:C,3,0)</f>
        <v>2572182</v>
      </c>
      <c r="F6">
        <f t="shared" si="0"/>
        <v>0</v>
      </c>
      <c r="G6" t="str">
        <f t="shared" si="1"/>
        <v>，2572182</v>
      </c>
      <c r="H6" t="str">
        <f>VLOOKUP(A6,HOP!A:U,21,0)</f>
        <v>直连</v>
      </c>
    </row>
    <row r="7" spans="1:8">
      <c r="A7" t="s">
        <v>80</v>
      </c>
      <c r="B7" t="s">
        <v>83</v>
      </c>
      <c r="C7" s="3">
        <v>273</v>
      </c>
      <c r="D7" t="str">
        <f>VLOOKUP(A7,HOP!A:L,12,0)</f>
        <v>273.00</v>
      </c>
      <c r="E7" t="str">
        <f>VLOOKUP(A7,HOP!A:C,3,0)</f>
        <v>2583154</v>
      </c>
      <c r="F7">
        <f t="shared" si="0"/>
        <v>0</v>
      </c>
      <c r="G7" t="str">
        <f t="shared" si="1"/>
        <v>，2583154</v>
      </c>
      <c r="H7" t="str">
        <f>VLOOKUP(A7,HOP!A:U,21,0)</f>
        <v>直连</v>
      </c>
    </row>
    <row r="8" spans="1:8">
      <c r="A8" t="s">
        <v>90</v>
      </c>
      <c r="B8" t="s">
        <v>83</v>
      </c>
      <c r="C8" s="3">
        <v>183</v>
      </c>
      <c r="D8" t="str">
        <f>VLOOKUP(A8,HOP!A:L,12,0)</f>
        <v>183.00</v>
      </c>
      <c r="E8" t="str">
        <f>VLOOKUP(A8,HOP!A:C,3,0)</f>
        <v>2583167</v>
      </c>
      <c r="F8">
        <f t="shared" si="0"/>
        <v>0</v>
      </c>
      <c r="G8" t="str">
        <f t="shared" si="1"/>
        <v>，2583167</v>
      </c>
      <c r="H8" t="str">
        <f>VLOOKUP(A8,HOP!A:U,21,0)</f>
        <v>直连</v>
      </c>
    </row>
    <row r="9" spans="1:8">
      <c r="A9" t="s">
        <v>99</v>
      </c>
      <c r="B9" t="s">
        <v>83</v>
      </c>
      <c r="C9" s="3">
        <v>180</v>
      </c>
      <c r="D9" t="str">
        <f>VLOOKUP(A9,HOP!A:L,12,0)</f>
        <v>180.00</v>
      </c>
      <c r="E9" t="str">
        <f>VLOOKUP(A9,HOP!A:C,3,0)</f>
        <v>2583164</v>
      </c>
      <c r="F9">
        <f t="shared" si="0"/>
        <v>0</v>
      </c>
      <c r="G9" t="str">
        <f t="shared" si="1"/>
        <v>，2583164</v>
      </c>
      <c r="H9" t="str">
        <f>VLOOKUP(A9,HOP!A:U,21,0)</f>
        <v>直连</v>
      </c>
    </row>
    <row r="10" spans="1:8">
      <c r="A10" t="s">
        <v>108</v>
      </c>
      <c r="B10" t="s">
        <v>111</v>
      </c>
      <c r="C10" s="3">
        <v>4188</v>
      </c>
      <c r="D10" t="str">
        <f>VLOOKUP(A10,HOP!A:L,12,0)</f>
        <v>4188.00</v>
      </c>
      <c r="E10" t="str">
        <f>VLOOKUP(A10,HOP!A:C,3,0)</f>
        <v>2580255</v>
      </c>
      <c r="F10">
        <f t="shared" si="0"/>
        <v>0</v>
      </c>
      <c r="G10" t="str">
        <f t="shared" si="1"/>
        <v>，2580255</v>
      </c>
      <c r="H10" t="str">
        <f>VLOOKUP(A10,HOP!A:U,21,0)</f>
        <v>直采</v>
      </c>
    </row>
    <row r="11" spans="1:9">
      <c r="A11" s="4" t="s">
        <v>145</v>
      </c>
      <c r="C11">
        <v>-48.98</v>
      </c>
      <c r="D11" t="e">
        <f>VLOOKUP(A11,HOP!A:L,12,0)</f>
        <v>#N/A</v>
      </c>
      <c r="E11">
        <v>2532398</v>
      </c>
      <c r="F11" t="e">
        <f t="shared" si="0"/>
        <v>#N/A</v>
      </c>
      <c r="G11" t="str">
        <f t="shared" si="1"/>
        <v>，2532398</v>
      </c>
      <c r="H11" t="e">
        <f>VLOOKUP(A11,HOP!A:U,21,0)</f>
        <v>#N/A</v>
      </c>
      <c r="I11" t="s">
        <v>156</v>
      </c>
    </row>
    <row r="13" spans="3:3">
      <c r="C13">
        <f>SUM(C2:C12)</f>
        <v>6810.02</v>
      </c>
    </row>
    <row r="14" spans="3:3">
      <c r="C14" t="s">
        <v>16</v>
      </c>
    </row>
    <row r="19" spans="1:2">
      <c r="A19" t="s">
        <v>157</v>
      </c>
      <c r="B19">
        <v>4188</v>
      </c>
    </row>
    <row r="20" spans="1:2">
      <c r="A20" t="s">
        <v>158</v>
      </c>
      <c r="B20">
        <v>2671</v>
      </c>
    </row>
    <row r="21" spans="1:2">
      <c r="A21" t="s">
        <v>159</v>
      </c>
      <c r="B21">
        <v>-48.98</v>
      </c>
    </row>
    <row r="22" spans="1:2">
      <c r="A22" t="s">
        <v>160</v>
      </c>
      <c r="B22">
        <f>SUBTOTAL(9,B19:B21)</f>
        <v>6810.02</v>
      </c>
    </row>
  </sheetData>
  <autoFilter ref="A1:H11">
    <filterColumn colId="2">
      <filters>
        <filter val="180"/>
        <filter val="1550"/>
        <filter val="183"/>
        <filter val="273"/>
        <filter val="134"/>
        <filter val="217"/>
        <filter val="4188"/>
        <filter val="-48.98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161</v>
      </c>
      <c r="B1" s="2" t="s">
        <v>162</v>
      </c>
      <c r="C1" s="2" t="s">
        <v>163</v>
      </c>
      <c r="D1" s="2" t="s">
        <v>18</v>
      </c>
      <c r="E1" s="2" t="s">
        <v>164</v>
      </c>
      <c r="F1" s="2" t="s">
        <v>165</v>
      </c>
      <c r="G1" s="2" t="s">
        <v>166</v>
      </c>
      <c r="H1" s="2" t="s">
        <v>167</v>
      </c>
      <c r="I1" s="2" t="s">
        <v>168</v>
      </c>
      <c r="J1" s="2" t="s">
        <v>169</v>
      </c>
      <c r="K1" s="2" t="s">
        <v>170</v>
      </c>
      <c r="L1" s="2" t="s">
        <v>171</v>
      </c>
      <c r="M1" s="2" t="s">
        <v>172</v>
      </c>
      <c r="N1" s="2" t="s">
        <v>173</v>
      </c>
      <c r="O1" s="2" t="s">
        <v>174</v>
      </c>
      <c r="P1" s="2" t="s">
        <v>175</v>
      </c>
      <c r="Q1" s="2" t="s">
        <v>176</v>
      </c>
      <c r="R1" s="2" t="s">
        <v>177</v>
      </c>
      <c r="S1" s="2" t="s">
        <v>178</v>
      </c>
      <c r="T1" s="2" t="s">
        <v>179</v>
      </c>
      <c r="U1" s="2" t="s">
        <v>180</v>
      </c>
    </row>
    <row r="2" s="1" customFormat="1" spans="1:21">
      <c r="A2" s="1" t="s">
        <v>90</v>
      </c>
      <c r="B2" s="1" t="s">
        <v>181</v>
      </c>
      <c r="C2" s="1" t="s">
        <v>97</v>
      </c>
      <c r="D2" s="1" t="s">
        <v>182</v>
      </c>
      <c r="E2" s="1" t="s">
        <v>94</v>
      </c>
      <c r="F2" s="1" t="s">
        <v>181</v>
      </c>
      <c r="G2" s="1" t="s">
        <v>183</v>
      </c>
      <c r="H2" s="1" t="s">
        <v>184</v>
      </c>
      <c r="I2" s="1" t="s">
        <v>95</v>
      </c>
      <c r="J2" s="1" t="s">
        <v>185</v>
      </c>
      <c r="K2" s="1" t="s">
        <v>95</v>
      </c>
      <c r="L2" s="1" t="s">
        <v>95</v>
      </c>
      <c r="M2" s="1" t="s">
        <v>186</v>
      </c>
      <c r="N2" s="1" t="s">
        <v>186</v>
      </c>
      <c r="O2" s="1" t="s">
        <v>14</v>
      </c>
      <c r="P2" s="1" t="s">
        <v>187</v>
      </c>
      <c r="Q2" s="1" t="s">
        <v>188</v>
      </c>
      <c r="R2" s="1" t="s">
        <v>189</v>
      </c>
      <c r="S2" s="1" t="s">
        <v>128</v>
      </c>
      <c r="T2" s="1" t="s">
        <v>190</v>
      </c>
      <c r="U2" s="1" t="s">
        <v>191</v>
      </c>
    </row>
    <row r="3" s="1" customFormat="1" spans="1:21">
      <c r="A3" s="1" t="s">
        <v>99</v>
      </c>
      <c r="B3" s="1" t="s">
        <v>181</v>
      </c>
      <c r="C3" s="1" t="s">
        <v>106</v>
      </c>
      <c r="D3" s="1" t="s">
        <v>192</v>
      </c>
      <c r="E3" s="1" t="s">
        <v>103</v>
      </c>
      <c r="F3" s="1" t="s">
        <v>181</v>
      </c>
      <c r="G3" s="1" t="s">
        <v>183</v>
      </c>
      <c r="H3" s="1" t="s">
        <v>184</v>
      </c>
      <c r="I3" s="1" t="s">
        <v>104</v>
      </c>
      <c r="J3" s="1" t="s">
        <v>185</v>
      </c>
      <c r="K3" s="1" t="s">
        <v>104</v>
      </c>
      <c r="L3" s="1" t="s">
        <v>104</v>
      </c>
      <c r="M3" s="1" t="s">
        <v>186</v>
      </c>
      <c r="N3" s="1" t="s">
        <v>186</v>
      </c>
      <c r="O3" s="1" t="s">
        <v>14</v>
      </c>
      <c r="P3" s="1" t="s">
        <v>187</v>
      </c>
      <c r="Q3" s="1" t="s">
        <v>188</v>
      </c>
      <c r="R3" s="1" t="s">
        <v>193</v>
      </c>
      <c r="S3" s="1" t="s">
        <v>128</v>
      </c>
      <c r="T3" s="1" t="s">
        <v>190</v>
      </c>
      <c r="U3" s="1" t="s">
        <v>191</v>
      </c>
    </row>
    <row r="4" s="1" customFormat="1" spans="1:21">
      <c r="A4" s="1" t="s">
        <v>80</v>
      </c>
      <c r="B4" s="1" t="s">
        <v>181</v>
      </c>
      <c r="C4" s="1" t="s">
        <v>88</v>
      </c>
      <c r="D4" s="1" t="s">
        <v>194</v>
      </c>
      <c r="E4" s="1" t="s">
        <v>85</v>
      </c>
      <c r="F4" s="1" t="s">
        <v>181</v>
      </c>
      <c r="G4" s="1" t="s">
        <v>183</v>
      </c>
      <c r="H4" s="1" t="s">
        <v>184</v>
      </c>
      <c r="I4" s="1" t="s">
        <v>86</v>
      </c>
      <c r="J4" s="1" t="s">
        <v>185</v>
      </c>
      <c r="K4" s="1" t="s">
        <v>86</v>
      </c>
      <c r="L4" s="1" t="s">
        <v>86</v>
      </c>
      <c r="M4" s="1" t="s">
        <v>186</v>
      </c>
      <c r="N4" s="1" t="s">
        <v>186</v>
      </c>
      <c r="O4" s="1" t="s">
        <v>14</v>
      </c>
      <c r="P4" s="1" t="s">
        <v>187</v>
      </c>
      <c r="Q4" s="1" t="s">
        <v>188</v>
      </c>
      <c r="R4" s="1" t="s">
        <v>195</v>
      </c>
      <c r="S4" s="1" t="s">
        <v>128</v>
      </c>
      <c r="T4" s="1" t="s">
        <v>190</v>
      </c>
      <c r="U4" s="1" t="s">
        <v>191</v>
      </c>
    </row>
    <row r="5" s="1" customFormat="1" spans="1:21">
      <c r="A5" s="1" t="s">
        <v>108</v>
      </c>
      <c r="B5" s="1" t="s">
        <v>196</v>
      </c>
      <c r="C5" s="1" t="s">
        <v>116</v>
      </c>
      <c r="D5" s="1" t="s">
        <v>109</v>
      </c>
      <c r="E5" s="1" t="s">
        <v>197</v>
      </c>
      <c r="F5" s="1" t="s">
        <v>181</v>
      </c>
      <c r="G5" s="1" t="s">
        <v>198</v>
      </c>
      <c r="H5" s="1" t="s">
        <v>184</v>
      </c>
      <c r="I5" s="1" t="s">
        <v>114</v>
      </c>
      <c r="J5" s="1" t="s">
        <v>185</v>
      </c>
      <c r="K5" s="1" t="s">
        <v>114</v>
      </c>
      <c r="L5" s="1" t="s">
        <v>114</v>
      </c>
      <c r="M5" s="1" t="s">
        <v>186</v>
      </c>
      <c r="N5" s="1" t="s">
        <v>186</v>
      </c>
      <c r="O5" s="1" t="s">
        <v>14</v>
      </c>
      <c r="P5" s="1" t="s">
        <v>187</v>
      </c>
      <c r="Q5" s="1" t="s">
        <v>188</v>
      </c>
      <c r="R5" s="1" t="s">
        <v>199</v>
      </c>
      <c r="S5" s="1" t="s">
        <v>128</v>
      </c>
      <c r="T5" s="1" t="s">
        <v>190</v>
      </c>
      <c r="U5" s="1" t="s">
        <v>200</v>
      </c>
    </row>
    <row r="6" s="1" customFormat="1" spans="1:21">
      <c r="A6" s="1" t="s">
        <v>58</v>
      </c>
      <c r="B6" s="1" t="s">
        <v>201</v>
      </c>
      <c r="C6" s="1" t="s">
        <v>66</v>
      </c>
      <c r="D6" s="1" t="s">
        <v>202</v>
      </c>
      <c r="E6" s="1" t="s">
        <v>63</v>
      </c>
      <c r="F6" s="1" t="s">
        <v>201</v>
      </c>
      <c r="G6" s="1" t="s">
        <v>203</v>
      </c>
      <c r="H6" s="1" t="s">
        <v>184</v>
      </c>
      <c r="I6" s="1" t="s">
        <v>64</v>
      </c>
      <c r="J6" s="1" t="s">
        <v>185</v>
      </c>
      <c r="K6" s="1" t="s">
        <v>64</v>
      </c>
      <c r="L6" s="1" t="s">
        <v>64</v>
      </c>
      <c r="M6" s="1" t="s">
        <v>186</v>
      </c>
      <c r="N6" s="1" t="s">
        <v>186</v>
      </c>
      <c r="O6" s="1" t="s">
        <v>14</v>
      </c>
      <c r="P6" s="1" t="s">
        <v>187</v>
      </c>
      <c r="Q6" s="1" t="s">
        <v>188</v>
      </c>
      <c r="R6" s="1" t="s">
        <v>204</v>
      </c>
      <c r="S6" s="1" t="s">
        <v>128</v>
      </c>
      <c r="T6" s="1" t="s">
        <v>190</v>
      </c>
      <c r="U6" s="1" t="s">
        <v>191</v>
      </c>
    </row>
    <row r="7" s="1" customFormat="1" spans="1:21">
      <c r="A7" s="1" t="s">
        <v>47</v>
      </c>
      <c r="B7" s="1" t="s">
        <v>205</v>
      </c>
      <c r="C7" s="1" t="s">
        <v>56</v>
      </c>
      <c r="D7" s="1" t="s">
        <v>48</v>
      </c>
      <c r="E7" s="1" t="s">
        <v>52</v>
      </c>
      <c r="F7" s="1" t="s">
        <v>206</v>
      </c>
      <c r="G7" s="1" t="s">
        <v>203</v>
      </c>
      <c r="H7" s="1" t="s">
        <v>184</v>
      </c>
      <c r="I7" s="1" t="s">
        <v>54</v>
      </c>
      <c r="J7" s="1" t="s">
        <v>185</v>
      </c>
      <c r="K7" s="1" t="s">
        <v>54</v>
      </c>
      <c r="L7" s="1" t="s">
        <v>54</v>
      </c>
      <c r="M7" s="1" t="s">
        <v>186</v>
      </c>
      <c r="N7" s="1" t="s">
        <v>186</v>
      </c>
      <c r="O7" s="1" t="s">
        <v>14</v>
      </c>
      <c r="P7" s="1" t="s">
        <v>187</v>
      </c>
      <c r="Q7" s="1" t="s">
        <v>188</v>
      </c>
      <c r="R7" s="1" t="s">
        <v>207</v>
      </c>
      <c r="S7" s="1" t="s">
        <v>128</v>
      </c>
      <c r="T7" s="1" t="s">
        <v>190</v>
      </c>
      <c r="U7" s="1" t="s">
        <v>191</v>
      </c>
    </row>
    <row r="8" s="1" customFormat="1" spans="1:21">
      <c r="A8" s="1" t="s">
        <v>77</v>
      </c>
      <c r="B8" s="1" t="s">
        <v>208</v>
      </c>
      <c r="C8" s="1" t="s">
        <v>79</v>
      </c>
      <c r="D8" s="1" t="s">
        <v>69</v>
      </c>
      <c r="E8" s="1" t="s">
        <v>72</v>
      </c>
      <c r="F8" s="1" t="s">
        <v>209</v>
      </c>
      <c r="G8" s="1" t="s">
        <v>181</v>
      </c>
      <c r="H8" s="1" t="s">
        <v>184</v>
      </c>
      <c r="I8" s="1" t="s">
        <v>73</v>
      </c>
      <c r="J8" s="1" t="s">
        <v>185</v>
      </c>
      <c r="K8" s="1" t="s">
        <v>73</v>
      </c>
      <c r="L8" s="1" t="s">
        <v>73</v>
      </c>
      <c r="M8" s="1" t="s">
        <v>186</v>
      </c>
      <c r="N8" s="1" t="s">
        <v>186</v>
      </c>
      <c r="O8" s="1" t="s">
        <v>14</v>
      </c>
      <c r="P8" s="1" t="s">
        <v>187</v>
      </c>
      <c r="Q8" s="1" t="s">
        <v>188</v>
      </c>
      <c r="R8" s="1" t="s">
        <v>210</v>
      </c>
      <c r="S8" s="1" t="s">
        <v>128</v>
      </c>
      <c r="T8" s="1" t="s">
        <v>190</v>
      </c>
      <c r="U8" s="1" t="s">
        <v>191</v>
      </c>
    </row>
    <row r="9" s="1" customFormat="1" spans="1:21">
      <c r="A9" s="1" t="s">
        <v>68</v>
      </c>
      <c r="B9" s="1" t="s">
        <v>208</v>
      </c>
      <c r="C9" s="1" t="s">
        <v>75</v>
      </c>
      <c r="D9" s="1" t="s">
        <v>69</v>
      </c>
      <c r="E9" s="1" t="s">
        <v>72</v>
      </c>
      <c r="F9" s="1" t="s">
        <v>196</v>
      </c>
      <c r="G9" s="1" t="s">
        <v>209</v>
      </c>
      <c r="H9" s="1" t="s">
        <v>184</v>
      </c>
      <c r="I9" s="1" t="s">
        <v>73</v>
      </c>
      <c r="J9" s="1" t="s">
        <v>185</v>
      </c>
      <c r="K9" s="1" t="s">
        <v>73</v>
      </c>
      <c r="L9" s="1" t="s">
        <v>73</v>
      </c>
      <c r="M9" s="1" t="s">
        <v>186</v>
      </c>
      <c r="N9" s="1" t="s">
        <v>186</v>
      </c>
      <c r="O9" s="1" t="s">
        <v>14</v>
      </c>
      <c r="P9" s="1" t="s">
        <v>187</v>
      </c>
      <c r="Q9" s="1" t="s">
        <v>188</v>
      </c>
      <c r="R9" s="1" t="s">
        <v>211</v>
      </c>
      <c r="S9" s="1" t="s">
        <v>128</v>
      </c>
      <c r="T9" s="1" t="s">
        <v>190</v>
      </c>
      <c r="U9" s="1" t="s">
        <v>191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2022-06-14T07:52:00Z</dcterms:created>
  <dcterms:modified xsi:type="dcterms:W3CDTF">2022-06-14T07:59:33Z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3898DFF20EEB4B14A3F371ED6A4304A1</vt:lpwstr>
  </property>
  <property fmtid="{D5CDD505-2E9C-101B-9397-08002B2CF9AE}" pid="3" name="KSOProductBuildVer">
    <vt:lpwstr>2052-11.1.0.11744</vt:lpwstr>
  </property>
</Properties>
</file>