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<sst xmlns="http://schemas.openxmlformats.org/spreadsheetml/2006/main" count="290" uniqueCount="139">
  <si>
    <t>去哪儿网酒店预付对账单</t>
  </si>
  <si>
    <t>供应商名称：</t>
  </si>
  <si>
    <t>趣悠游</t>
  </si>
  <si>
    <t>结算周期：</t>
  </si>
  <si>
    <t>2022-06-06至2022-06-12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</si>
  <si>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</si>
  <si>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</si>
  <si>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</si>
  <si>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</si>
  <si>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</si>
  <si>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</si>
  <si>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</si>
  <si>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</si>
  <si>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</si>
  <si>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</si>
  <si>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</si>
  <si>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</si>
  <si>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</si>
  <si>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</si>
  <si>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</si>
  <si>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¥598.00</t>
  </si>
  <si>
    <t>¥66.00</t>
  </si>
  <si>
    <t>¥532.00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</si>
  <si>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</si>
  <si>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</si>
  <si>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</si>
  <si>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</si>
  <si>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</si>
  <si>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</si>
  <si>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</si>
  <si>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</si>
  <si>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</si>
  <si>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</si>
  <si>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</si>
  <si>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</si>
  <si>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</si>
  <si>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</si>
  <si>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</si>
  <si>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</si>
  <si>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</si>
  <si>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</si>
  <si>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</si>
  <si>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</si>
  <si>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</si>
  <si>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</si>
  <si>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</si>
  <si>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</si>
  <si>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</si>
  <si>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</si>
  <si>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</si>
  <si>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</si>
  <si>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</si>
  <si>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</si>
  <si>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</si>
  <si>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</si>
  <si>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</si>
  <si>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</si>
  <si>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</si>
  <si>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</si>
  <si>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</si>
  <si>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</si>
  <si>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</si>
  <si>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</si>
  <si>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</si>
  <si>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</si>
  <si>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</si>
  <si>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</si>
  <si>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</si>
  <si>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</si>
  <si>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703023875635</t>
  </si>
  <si>
    <t>2581919</t>
  </si>
  <si>
    <t>酒店预付</t>
  </si>
  <si>
    <t>否</t>
  </si>
  <si>
    <t>普通</t>
  </si>
  <si>
    <t>197305982</t>
  </si>
  <si>
    <t>拉维斯18号公寓式酒店</t>
  </si>
  <si>
    <t>1626188</t>
  </si>
  <si>
    <t>SHEN/BO|TRAN/THIUTDIEU</t>
  </si>
  <si>
    <t>2022-06-09</t>
  </si>
  <si>
    <t>2022-06-10</t>
  </si>
  <si>
    <t>¥300.00</t>
  </si>
  <si>
    <t>¥34.00</t>
  </si>
  <si>
    <t>¥266.00</t>
  </si>
  <si>
    <t>Superior Studio Room</t>
  </si>
  <si>
    <t>WEBSITE</t>
  </si>
  <si>
    <t>703024119626</t>
  </si>
  <si>
    <t>2584832</t>
  </si>
  <si>
    <t>197305430</t>
  </si>
  <si>
    <t>迪拜机场智选假日酒店</t>
  </si>
  <si>
    <t>YANG/GUANGHUI</t>
  </si>
  <si>
    <t>2022-06-11</t>
  </si>
  <si>
    <t>¥298.00</t>
  </si>
  <si>
    <t>¥32.00</t>
  </si>
  <si>
    <t>Standard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</si>
  <si>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</si>
  <si>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</si>
  <si>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</si>
  <si>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</si>
  <si>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</si>
  <si>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</si>
  <si>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</si>
  <si>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</si>
  <si>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</si>
  <si>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</si>
  <si>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</si>
  <si>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A220614104026481</t>
  </si>
  <si>
    <r>
      <t>总计：</t>
    </r>
    <r>
      <rPr>
        <sz val="10"/>
        <rFont val="Arial"/>
        <charset val="134"/>
      </rPr>
      <t>532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</si>
  <si>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</si>
  <si>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</si>
  <si>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</si>
  <si>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</si>
  <si>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</si>
  <si>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</si>
  <si>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</si>
  <si>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</si>
  <si>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</si>
  <si>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</si>
  <si>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</si>
  <si>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</si>
  <si>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</si>
  <si>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</si>
  <si>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</si>
  <si>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</si>
  <si>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</si>
  <si>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迪拜国际机场智选假日酒店</t>
  </si>
  <si>
    <t>YANG GUANGHUI</t>
  </si>
  <si>
    <t>退房日周结</t>
  </si>
  <si>
    <t>266.00</t>
  </si>
  <si>
    <t>RMB</t>
  </si>
  <si>
    <t>0</t>
  </si>
  <si>
    <t>0.00</t>
  </si>
  <si>
    <t>趣悠游国际直连</t>
  </si>
  <si>
    <t>1659</t>
  </si>
  <si>
    <t>2022-06-10 18:20:21</t>
  </si>
  <si>
    <t>汇智国际旅游发展有限公司</t>
  </si>
  <si>
    <t>直连</t>
  </si>
  <si>
    <t>胡志明市奥克伍德公寓式酒店</t>
  </si>
  <si>
    <t>SHEN BO,TRAN THIUTDIEU</t>
  </si>
  <si>
    <t>2022-06-09 06:17:08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</si>
</sst>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90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104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266</v>
      </c>
      <c r="E2" t="str">
        <f>VLOOKUP(A2,HOP!A:L,12,0)</f>
        <v>266.00</v>
      </c>
      <c r="F2" t="str">
        <f>VLOOKUP(A2,HOP!A:C,3,0)</f>
        <v>2581919</v>
      </c>
      <c r="G2">
        <f>D2-E2</f>
        <v>0</v>
      </c>
      <c r="H2" t="str">
        <f>$H$1&amp;F2</f>
        <v>，2581919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79</v>
      </c>
      <c r="C3" s="7" t="s">
        <v>90</v>
      </c>
      <c r="D3" s="3">
        <v>266</v>
      </c>
      <c r="E3" t="str">
        <f>VLOOKUP(A3,HOP!A:L,12,0)</f>
        <v>266.00</v>
      </c>
      <c r="F3" t="str">
        <f>VLOOKUP(A3,HOP!A:C,3,0)</f>
        <v>2584832</v>
      </c>
      <c r="G3">
        <f>D3-E3</f>
        <v>0</v>
      </c>
      <c r="H3" t="str">
        <f>$H$1&amp;F3</f>
        <v>，2584832</v>
      </c>
      <c r="I3" t="str">
        <f>VLOOKUP(A3,HOP!A:U,21,0)</f>
        <v>直连</v>
      </c>
    </row>
    <row r="5" spans="4:4">
      <c r="D5" s="3">
        <f>SUM(D2:D4)</f>
        <v>532</v>
      </c>
    </row>
    <row r="6" ht="14.25" spans="4:4">
      <c r="D6" s="8" t="s">
        <v>22</v>
      </c>
    </row>
    <row r="12" spans="1:1">
      <c r="A12" t="s">
        <v>105</v>
      </c>
    </row>
    <row r="13" spans="1:1">
      <c r="A13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107</v>
      </c>
      <c r="B1" s="2" t="s">
        <v>108</v>
      </c>
      <c r="C1" s="2" t="s">
        <v>109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</row>
    <row r="2" s="1" customFormat="1" spans="1:21">
      <c r="A2" s="1" t="s">
        <v>85</v>
      </c>
      <c r="B2" s="1" t="s">
        <v>79</v>
      </c>
      <c r="C2" s="1" t="s">
        <v>86</v>
      </c>
      <c r="D2" s="1" t="s">
        <v>124</v>
      </c>
      <c r="E2" s="1" t="s">
        <v>125</v>
      </c>
      <c r="F2" s="1" t="s">
        <v>79</v>
      </c>
      <c r="G2" s="1" t="s">
        <v>90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134</v>
      </c>
      <c r="U2" s="1" t="s">
        <v>135</v>
      </c>
    </row>
    <row r="3" s="1" customFormat="1" spans="1:21">
      <c r="A3" s="1" t="s">
        <v>69</v>
      </c>
      <c r="B3" s="1" t="s">
        <v>78</v>
      </c>
      <c r="C3" s="1" t="s">
        <v>70</v>
      </c>
      <c r="D3" s="1" t="s">
        <v>136</v>
      </c>
      <c r="E3" s="1" t="s">
        <v>137</v>
      </c>
      <c r="F3" s="1" t="s">
        <v>78</v>
      </c>
      <c r="G3" s="1" t="s">
        <v>79</v>
      </c>
      <c r="H3" s="1" t="s">
        <v>126</v>
      </c>
      <c r="I3" s="1" t="s">
        <v>127</v>
      </c>
      <c r="J3" s="1" t="s">
        <v>128</v>
      </c>
      <c r="K3" s="1" t="s">
        <v>127</v>
      </c>
      <c r="L3" s="1" t="s">
        <v>127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138</v>
      </c>
      <c r="S3" s="1" t="s">
        <v>72</v>
      </c>
      <c r="T3" s="1" t="s">
        <v>134</v>
      </c>
      <c r="U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2022-06-14T02:36:55Z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95AC84C3F1384AEC82FD38211300C9AC</vt:lpwstr>
  </property>
</Properties>
</file>