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</definedName>
  </definedNames>
  <calcPr calcId="144525"/>
</workbook>
</file>

<file path=xl/sharedStrings.xml><?xml version="1.0" encoding="utf-8"?>
<sst xmlns="http://schemas.openxmlformats.org/spreadsheetml/2006/main" count="406" uniqueCount="155">
  <si>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</si>
  <si>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</si>
  <si>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</si>
  <si>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</si>
  <si>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</si>
  <si>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</si>
  <si>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</si>
  <si>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</si>
  <si>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</si>
  <si>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</si>
  <si>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</si>
  <si>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</si>
  <si>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</si>
  <si>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</si>
  <si>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</si>
  <si>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</si>
  <si>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</si>
  <si>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</si>
  <si>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</si>
  <si>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</si>
  <si>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</si>
  <si>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</si>
  <si>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</si>
  <si>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</si>
  <si>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</si>
  <si>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18044419791	</t>
  </si>
  <si>
    <t>Ctrip</t>
  </si>
  <si>
    <t>正常</t>
  </si>
  <si>
    <t>[北京]北京奥体中心鸟巢亚朵酒店(50190302)</t>
  </si>
  <si>
    <t>行政大床房&lt;双人入住&gt;&lt;内宾&gt;&lt;预付&gt;&lt;单早&gt;</t>
  </si>
  <si>
    <t>CNY</t>
  </si>
  <si>
    <t>黄正哲</t>
  </si>
  <si>
    <t>CA11323220614CNY</t>
  </si>
  <si>
    <t>未提现</t>
  </si>
  <si>
    <t>携程开票</t>
  </si>
  <si>
    <t xml:space="preserve">	</t>
  </si>
  <si>
    <t xml:space="preserve">18079837440	</t>
  </si>
  <si>
    <t>[成都]成都龙泉驿希尔顿欢朋酒店(83841587)</t>
  </si>
  <si>
    <t>舒适大床房&lt;单人入住&gt;&lt;内宾&gt;&lt;预付&gt;&lt;单早&gt;</t>
  </si>
  <si>
    <t>左文明</t>
  </si>
  <si>
    <t xml:space="preserve">18085068861	</t>
  </si>
  <si>
    <t>[东台]维也纳酒店（东台望海西路店）(83321373)</t>
  </si>
  <si>
    <t>豪华大床房&lt;双人入住&gt;&lt;内宾&gt;&lt;预付&gt;&lt;双早&gt;</t>
  </si>
  <si>
    <t>徐笑笑</t>
  </si>
  <si>
    <t xml:space="preserve">18085349844	</t>
  </si>
  <si>
    <t>[安义]维也纳国际酒店（安义博览中心店）(83290413)</t>
  </si>
  <si>
    <t>标准大床房&lt;双人入住&gt;&lt;内宾&gt;&lt;预付&gt;&lt;双早&gt;</t>
  </si>
  <si>
    <t>王宇潇</t>
  </si>
  <si>
    <t xml:space="preserve">18085383579	</t>
  </si>
  <si>
    <t>[云浮]维也纳国际酒店(云浮云城店)(83830153)</t>
  </si>
  <si>
    <t>曹熠</t>
  </si>
  <si>
    <t xml:space="preserve">18085439816	</t>
  </si>
  <si>
    <t>[宁波]维也纳国际酒店(奉化中山路店)(83962868)</t>
  </si>
  <si>
    <t>高级大床房&lt;单人入住&gt;&lt;内宾&gt;&lt;预付&gt;&lt;单早&gt;</t>
  </si>
  <si>
    <t>郭天梅</t>
  </si>
  <si>
    <t xml:space="preserve">18087558891	</t>
  </si>
  <si>
    <t>[揭阳]维也纳国际酒店(揭阳人民大道店)(83292046)</t>
  </si>
  <si>
    <t>高级大床房&lt;双人入住&gt;&lt;内宾&gt;&lt;预付&gt;&lt;双早&gt;</t>
  </si>
  <si>
    <t>周汶俊</t>
  </si>
  <si>
    <t xml:space="preserve">18087683599	</t>
  </si>
  <si>
    <t>[玉门]IU酒店(玉门火车站店)(71495145)</t>
  </si>
  <si>
    <t>小U舒适大床房&lt;双人入住&gt;&lt;内宾&gt;&lt;预付&gt;&lt;双早&gt;</t>
  </si>
  <si>
    <t>赵巍</t>
  </si>
  <si>
    <t xml:space="preserve">18087887148	</t>
  </si>
  <si>
    <t>[拉萨]麗枫酒店(拉萨堆龙远大商城店)(83321151)</t>
  </si>
  <si>
    <t>高级大床房(无窗）&lt;单人入住&gt;&lt;内宾&gt;&lt;预付&gt;&lt;单早&gt;</t>
  </si>
  <si>
    <t>张申伟</t>
  </si>
  <si>
    <t xml:space="preserve">18088050221	</t>
  </si>
  <si>
    <t>[滁州]锦江之星品尚酒店(滁州中都大道琅琊山醉翁亭景区店)(71450553)</t>
  </si>
  <si>
    <t>商务标准房B&lt;双人入住&gt;&lt;内宾&gt;&lt;预付&gt;&lt;双早&gt;</t>
  </si>
  <si>
    <t>陆军</t>
  </si>
  <si>
    <t xml:space="preserve">18088228539	</t>
  </si>
  <si>
    <t>[赣州]城市便捷酒店(赣州南康文峰大道店)(71586668)</t>
  </si>
  <si>
    <t>特惠大床房&lt;双人入住&gt;&lt;内宾&gt;&lt;预付&gt;&lt;双早&gt;</t>
  </si>
  <si>
    <t>朱青</t>
  </si>
  <si>
    <t>，</t>
  </si>
  <si>
    <t>A220614095418481</t>
  </si>
  <si>
    <t>CNY / HKD 当前参考汇率: 1.158371835</t>
  </si>
  <si>
    <t>总计：4161.52 CNY/
4820.59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</si>
  <si>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</si>
  <si>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</si>
  <si>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</si>
  <si>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</si>
  <si>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</si>
  <si>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</si>
  <si>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</si>
  <si>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</si>
  <si>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</si>
  <si>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</si>
  <si>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</si>
  <si>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</si>
  <si>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</si>
  <si>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</si>
  <si>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</si>
  <si>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</si>
  <si>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</si>
  <si>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</si>
  <si>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2022-06-10</t>
  </si>
  <si>
    <t>2584807</t>
  </si>
  <si>
    <t>城市便捷酒店(赣州文峰大道店)</t>
  </si>
  <si>
    <t>2022-06-11</t>
  </si>
  <si>
    <t>退房日月结</t>
  </si>
  <si>
    <t>123.22</t>
  </si>
  <si>
    <t>RMB</t>
  </si>
  <si>
    <t>0</t>
  </si>
  <si>
    <t>0.00</t>
  </si>
  <si>
    <t>携程汇智国内直连</t>
  </si>
  <si>
    <t>1861</t>
  </si>
  <si>
    <t>2022-06-10 18:06:41</t>
  </si>
  <si>
    <t>否</t>
  </si>
  <si>
    <t>汇智国际旅游发展有限公司</t>
  </si>
  <si>
    <t>直连</t>
  </si>
  <si>
    <t>2584724</t>
  </si>
  <si>
    <t>锦江之星品尚酒店（滁州中都大道店）</t>
  </si>
  <si>
    <t>207.06</t>
  </si>
  <si>
    <t>2022-06-10 17:30:43</t>
  </si>
  <si>
    <t>2584663</t>
  </si>
  <si>
    <t>麗枫酒店（拉萨远大商城店）</t>
  </si>
  <si>
    <t>262.89</t>
  </si>
  <si>
    <t>2022-06-10 16:57:25</t>
  </si>
  <si>
    <t>2584595</t>
  </si>
  <si>
    <t>IU酒店(玉门火车站店)</t>
  </si>
  <si>
    <t>165.45</t>
  </si>
  <si>
    <t>2022-06-10 16:14:31</t>
  </si>
  <si>
    <t>2584551</t>
  </si>
  <si>
    <t>维也纳国际酒店(揭阳人民大道店)</t>
  </si>
  <si>
    <t>247.66</t>
  </si>
  <si>
    <t>2022-06-10 15:46:42</t>
  </si>
  <si>
    <t>2584247</t>
  </si>
  <si>
    <t>维也纳国际酒店(奉化中山路店)</t>
  </si>
  <si>
    <t>197.93</t>
  </si>
  <si>
    <t>2022-06-10 13:07:24</t>
  </si>
  <si>
    <t>2584207</t>
  </si>
  <si>
    <t>维也纳国际酒店(云浮云城店)</t>
  </si>
  <si>
    <t>264.92</t>
  </si>
  <si>
    <t>2022-06-10 12:46:09</t>
  </si>
  <si>
    <t>2584184</t>
  </si>
  <si>
    <t>维也纳国际酒店（安义博览中心店）</t>
  </si>
  <si>
    <t>257.81</t>
  </si>
  <si>
    <t>2022-06-10 12:33:19</t>
  </si>
  <si>
    <t>2584027</t>
  </si>
  <si>
    <t>维也纳酒店（东台望海西路店）</t>
  </si>
  <si>
    <t>256.80</t>
  </si>
  <si>
    <t>2022-06-10 11:01:25</t>
  </si>
  <si>
    <t>2022-06-09</t>
  </si>
  <si>
    <t>2582426</t>
  </si>
  <si>
    <t>成都龙泉驿希尔顿欢朋酒店</t>
  </si>
  <si>
    <t>661.78</t>
  </si>
  <si>
    <t>2022-06-09 13:21:33</t>
  </si>
  <si>
    <t>2022-06-03</t>
  </si>
  <si>
    <t>2575182</t>
  </si>
  <si>
    <t>北京奥体中心鸟巢亚朵酒店</t>
  </si>
  <si>
    <t>2022-06-06</t>
  </si>
  <si>
    <t>1516.00</t>
  </si>
  <si>
    <t>2022-06-03 13:37:56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</si>
</sst>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20" fillId="22" borderId="1" applyNumberFormat="0" applyAlignment="0" applyProtection="0">
      <alignment vertical="center"/>
    </xf>
    <xf numFmtId="0" fontId="13" fillId="14" borderId="3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44718</v>
      </c>
      <c r="G2" s="6">
        <v>44723</v>
      </c>
      <c r="H2" s="4">
        <v>1</v>
      </c>
      <c r="I2" s="4">
        <v>5</v>
      </c>
      <c r="J2" s="4">
        <v>5</v>
      </c>
      <c r="K2" s="4" t="s">
        <v>30</v>
      </c>
      <c r="L2" s="4">
        <v>1516</v>
      </c>
      <c r="M2" s="4">
        <v>1516</v>
      </c>
      <c r="N2" s="4" t="s">
        <v>31</v>
      </c>
      <c r="O2" s="4" t="s">
        <v>32</v>
      </c>
      <c r="P2" s="4" t="s">
        <v>33</v>
      </c>
      <c r="Q2" s="4">
        <v>0</v>
      </c>
      <c r="R2" s="7">
        <v>44715</v>
      </c>
      <c r="S2" s="6">
        <v>44726</v>
      </c>
      <c r="T2" s="4" t="s">
        <v>34</v>
      </c>
      <c r="U2" s="4">
        <v>1516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44721</v>
      </c>
      <c r="G3" s="6">
        <v>44723</v>
      </c>
      <c r="H3" s="4">
        <v>1</v>
      </c>
      <c r="I3" s="4">
        <v>2</v>
      </c>
      <c r="J3" s="4">
        <v>2</v>
      </c>
      <c r="K3" s="4" t="s">
        <v>30</v>
      </c>
      <c r="L3" s="4">
        <v>661.78</v>
      </c>
      <c r="M3" s="4">
        <v>661.78</v>
      </c>
      <c r="N3" s="4" t="s">
        <v>39</v>
      </c>
      <c r="O3" s="4" t="s">
        <v>32</v>
      </c>
      <c r="P3" s="4" t="s">
        <v>33</v>
      </c>
      <c r="Q3" s="4">
        <v>0</v>
      </c>
      <c r="R3" s="7">
        <v>44721</v>
      </c>
      <c r="S3" s="6">
        <v>44726</v>
      </c>
      <c r="T3" s="4" t="s">
        <v>34</v>
      </c>
      <c r="U3" s="4">
        <v>661.78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44722</v>
      </c>
      <c r="G4" s="6">
        <v>44723</v>
      </c>
      <c r="H4" s="4">
        <v>1</v>
      </c>
      <c r="I4" s="4">
        <v>1</v>
      </c>
      <c r="J4" s="4">
        <v>1</v>
      </c>
      <c r="K4" s="4" t="s">
        <v>30</v>
      </c>
      <c r="L4" s="4">
        <v>256.8</v>
      </c>
      <c r="M4" s="4">
        <v>256.8</v>
      </c>
      <c r="N4" s="4" t="s">
        <v>43</v>
      </c>
      <c r="O4" s="4" t="s">
        <v>32</v>
      </c>
      <c r="P4" s="4" t="s">
        <v>33</v>
      </c>
      <c r="Q4" s="4">
        <v>0</v>
      </c>
      <c r="R4" s="7">
        <v>44722</v>
      </c>
      <c r="S4" s="6">
        <v>44726</v>
      </c>
      <c r="T4" s="4" t="s">
        <v>34</v>
      </c>
      <c r="U4" s="4">
        <v>256.8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44722</v>
      </c>
      <c r="G5" s="6">
        <v>44723</v>
      </c>
      <c r="H5" s="4">
        <v>1</v>
      </c>
      <c r="I5" s="4">
        <v>1</v>
      </c>
      <c r="J5" s="4">
        <v>1</v>
      </c>
      <c r="K5" s="4" t="s">
        <v>30</v>
      </c>
      <c r="L5" s="4">
        <v>257.81</v>
      </c>
      <c r="M5" s="4">
        <v>257.81</v>
      </c>
      <c r="N5" s="4" t="s">
        <v>47</v>
      </c>
      <c r="O5" s="4" t="s">
        <v>32</v>
      </c>
      <c r="P5" s="4" t="s">
        <v>33</v>
      </c>
      <c r="Q5" s="4">
        <v>0</v>
      </c>
      <c r="R5" s="7">
        <v>44722</v>
      </c>
      <c r="S5" s="6">
        <v>44726</v>
      </c>
      <c r="T5" s="4" t="s">
        <v>34</v>
      </c>
      <c r="U5" s="4">
        <v>257.81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42</v>
      </c>
      <c r="F6" s="6">
        <v>44722</v>
      </c>
      <c r="G6" s="6">
        <v>44723</v>
      </c>
      <c r="H6" s="4">
        <v>1</v>
      </c>
      <c r="I6" s="4">
        <v>1</v>
      </c>
      <c r="J6" s="4">
        <v>1</v>
      </c>
      <c r="K6" s="4" t="s">
        <v>30</v>
      </c>
      <c r="L6" s="4">
        <v>264.92</v>
      </c>
      <c r="M6" s="4">
        <v>264.92</v>
      </c>
      <c r="N6" s="4" t="s">
        <v>50</v>
      </c>
      <c r="O6" s="4" t="s">
        <v>32</v>
      </c>
      <c r="P6" s="4" t="s">
        <v>33</v>
      </c>
      <c r="Q6" s="4">
        <v>0</v>
      </c>
      <c r="R6" s="7">
        <v>44722</v>
      </c>
      <c r="S6" s="6">
        <v>44726</v>
      </c>
      <c r="T6" s="4" t="s">
        <v>34</v>
      </c>
      <c r="U6" s="4">
        <v>264.92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44722</v>
      </c>
      <c r="G7" s="6">
        <v>44723</v>
      </c>
      <c r="H7" s="4">
        <v>1</v>
      </c>
      <c r="I7" s="4">
        <v>1</v>
      </c>
      <c r="J7" s="4">
        <v>1</v>
      </c>
      <c r="K7" s="4" t="s">
        <v>30</v>
      </c>
      <c r="L7" s="4">
        <v>197.93</v>
      </c>
      <c r="M7" s="4">
        <v>197.93</v>
      </c>
      <c r="N7" s="4" t="s">
        <v>54</v>
      </c>
      <c r="O7" s="4" t="s">
        <v>32</v>
      </c>
      <c r="P7" s="4" t="s">
        <v>33</v>
      </c>
      <c r="Q7" s="4">
        <v>0</v>
      </c>
      <c r="R7" s="7">
        <v>44722</v>
      </c>
      <c r="S7" s="6">
        <v>44726</v>
      </c>
      <c r="T7" s="4" t="s">
        <v>34</v>
      </c>
      <c r="U7" s="4">
        <v>197.93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44722</v>
      </c>
      <c r="G8" s="6">
        <v>44723</v>
      </c>
      <c r="H8" s="4">
        <v>1</v>
      </c>
      <c r="I8" s="4">
        <v>1</v>
      </c>
      <c r="J8" s="4">
        <v>1</v>
      </c>
      <c r="K8" s="4" t="s">
        <v>30</v>
      </c>
      <c r="L8" s="4">
        <v>247.66</v>
      </c>
      <c r="M8" s="4">
        <v>247.66</v>
      </c>
      <c r="N8" s="4" t="s">
        <v>58</v>
      </c>
      <c r="O8" s="4" t="s">
        <v>32</v>
      </c>
      <c r="P8" s="4" t="s">
        <v>33</v>
      </c>
      <c r="Q8" s="4">
        <v>0</v>
      </c>
      <c r="R8" s="7">
        <v>44722</v>
      </c>
      <c r="S8" s="6">
        <v>44726</v>
      </c>
      <c r="T8" s="4" t="s">
        <v>34</v>
      </c>
      <c r="U8" s="4">
        <v>247.66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44722</v>
      </c>
      <c r="G9" s="6">
        <v>44723</v>
      </c>
      <c r="H9" s="4">
        <v>1</v>
      </c>
      <c r="I9" s="4">
        <v>1</v>
      </c>
      <c r="J9" s="4">
        <v>1</v>
      </c>
      <c r="K9" s="4" t="s">
        <v>30</v>
      </c>
      <c r="L9" s="4">
        <v>165.45</v>
      </c>
      <c r="M9" s="4">
        <v>165.45</v>
      </c>
      <c r="N9" s="4" t="s">
        <v>62</v>
      </c>
      <c r="O9" s="4" t="s">
        <v>32</v>
      </c>
      <c r="P9" s="4" t="s">
        <v>33</v>
      </c>
      <c r="Q9" s="4">
        <v>0</v>
      </c>
      <c r="R9" s="7">
        <v>44722</v>
      </c>
      <c r="S9" s="6">
        <v>44726</v>
      </c>
      <c r="T9" s="4" t="s">
        <v>34</v>
      </c>
      <c r="U9" s="4">
        <v>165.45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64</v>
      </c>
      <c r="E10" s="4" t="s">
        <v>65</v>
      </c>
      <c r="F10" s="6">
        <v>44722</v>
      </c>
      <c r="G10" s="6">
        <v>44723</v>
      </c>
      <c r="H10" s="4">
        <v>1</v>
      </c>
      <c r="I10" s="4">
        <v>1</v>
      </c>
      <c r="J10" s="4">
        <v>1</v>
      </c>
      <c r="K10" s="4" t="s">
        <v>30</v>
      </c>
      <c r="L10" s="4">
        <v>262.89</v>
      </c>
      <c r="M10" s="4">
        <v>262.89</v>
      </c>
      <c r="N10" s="4" t="s">
        <v>66</v>
      </c>
      <c r="O10" s="4" t="s">
        <v>32</v>
      </c>
      <c r="P10" s="4" t="s">
        <v>33</v>
      </c>
      <c r="Q10" s="4">
        <v>0</v>
      </c>
      <c r="R10" s="7">
        <v>44722</v>
      </c>
      <c r="S10" s="6">
        <v>44726</v>
      </c>
      <c r="T10" s="4" t="s">
        <v>34</v>
      </c>
      <c r="U10" s="4">
        <v>262.89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67</v>
      </c>
      <c r="B11" s="4" t="s">
        <v>26</v>
      </c>
      <c r="C11" s="4" t="s">
        <v>27</v>
      </c>
      <c r="D11" s="4" t="s">
        <v>68</v>
      </c>
      <c r="E11" s="4" t="s">
        <v>69</v>
      </c>
      <c r="F11" s="6">
        <v>44722</v>
      </c>
      <c r="G11" s="6">
        <v>44723</v>
      </c>
      <c r="H11" s="4">
        <v>1</v>
      </c>
      <c r="I11" s="4">
        <v>1</v>
      </c>
      <c r="J11" s="4">
        <v>1</v>
      </c>
      <c r="K11" s="4" t="s">
        <v>30</v>
      </c>
      <c r="L11" s="4">
        <v>207.06</v>
      </c>
      <c r="M11" s="4">
        <v>207.06</v>
      </c>
      <c r="N11" s="4" t="s">
        <v>70</v>
      </c>
      <c r="O11" s="4" t="s">
        <v>32</v>
      </c>
      <c r="P11" s="4" t="s">
        <v>33</v>
      </c>
      <c r="Q11" s="4">
        <v>0</v>
      </c>
      <c r="R11" s="7">
        <v>44722</v>
      </c>
      <c r="S11" s="6">
        <v>44726</v>
      </c>
      <c r="T11" s="4" t="s">
        <v>34</v>
      </c>
      <c r="U11" s="4">
        <v>207.06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71</v>
      </c>
      <c r="B12" s="4" t="s">
        <v>26</v>
      </c>
      <c r="C12" s="4" t="s">
        <v>27</v>
      </c>
      <c r="D12" s="4" t="s">
        <v>72</v>
      </c>
      <c r="E12" s="4" t="s">
        <v>73</v>
      </c>
      <c r="F12" s="6">
        <v>44722</v>
      </c>
      <c r="G12" s="6">
        <v>44723</v>
      </c>
      <c r="H12" s="4">
        <v>1</v>
      </c>
      <c r="I12" s="4">
        <v>1</v>
      </c>
      <c r="J12" s="4">
        <v>1</v>
      </c>
      <c r="K12" s="4" t="s">
        <v>30</v>
      </c>
      <c r="L12" s="4">
        <v>123.22</v>
      </c>
      <c r="M12" s="4">
        <v>123.22</v>
      </c>
      <c r="N12" s="4" t="s">
        <v>74</v>
      </c>
      <c r="O12" s="4" t="s">
        <v>32</v>
      </c>
      <c r="P12" s="4" t="s">
        <v>33</v>
      </c>
      <c r="Q12" s="4">
        <v>0</v>
      </c>
      <c r="R12" s="7">
        <v>44722</v>
      </c>
      <c r="S12" s="6">
        <v>44726</v>
      </c>
      <c r="T12" s="4" t="s">
        <v>34</v>
      </c>
      <c r="U12" s="4">
        <v>123.22</v>
      </c>
      <c r="V12" s="4">
        <v>0</v>
      </c>
      <c r="W12" s="4">
        <v>0</v>
      </c>
      <c r="X12" s="4" t="s">
        <v>35</v>
      </c>
      <c r="Y1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A20" sqref="A20:A22"/>
    </sheetView>
  </sheetViews>
  <sheetFormatPr defaultColWidth="9" defaultRowHeight="13.5"/>
  <cols>
    <col min="1" max="1" width="12.625" style="4"/>
    <col min="2" max="3" width="10.375" style="4"/>
    <col min="4" max="1635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75</v>
      </c>
    </row>
    <row r="2" s="4" customFormat="1" spans="1:9">
      <c r="A2" s="5">
        <v>18044419791</v>
      </c>
      <c r="B2" s="6">
        <v>44718</v>
      </c>
      <c r="C2" s="6">
        <v>44723</v>
      </c>
      <c r="D2" s="4">
        <v>1516</v>
      </c>
      <c r="E2" s="4" t="str">
        <f>VLOOKUP(A2,HOP!A:L,12,0)</f>
        <v>1516.00</v>
      </c>
      <c r="F2" s="4" t="str">
        <f>VLOOKUP(A2,HOP!A:C,3,0)</f>
        <v>2575182</v>
      </c>
      <c r="G2" s="4">
        <f>D2-E2</f>
        <v>0</v>
      </c>
      <c r="H2" s="4" t="str">
        <f>$H$1&amp;F2</f>
        <v>，2575182</v>
      </c>
      <c r="I2" s="4" t="str">
        <f>VLOOKUP(A2,HOP!A:U,21,0)</f>
        <v>直连</v>
      </c>
    </row>
    <row r="3" s="4" customFormat="1" spans="1:9">
      <c r="A3" s="5">
        <v>18079837440</v>
      </c>
      <c r="B3" s="6">
        <v>44721</v>
      </c>
      <c r="C3" s="6">
        <v>44723</v>
      </c>
      <c r="D3" s="4">
        <v>661.78</v>
      </c>
      <c r="E3" s="4" t="str">
        <f>VLOOKUP(A3,HOP!A:L,12,0)</f>
        <v>661.78</v>
      </c>
      <c r="F3" s="4" t="str">
        <f>VLOOKUP(A3,HOP!A:C,3,0)</f>
        <v>2582426</v>
      </c>
      <c r="G3" s="4">
        <f t="shared" ref="G3:G12" si="0">D3-E3</f>
        <v>0</v>
      </c>
      <c r="H3" s="4" t="str">
        <f t="shared" ref="H3:H12" si="1">$H$1&amp;F3</f>
        <v>，2582426</v>
      </c>
      <c r="I3" s="4" t="str">
        <f>VLOOKUP(A3,HOP!A:U,21,0)</f>
        <v>直连</v>
      </c>
    </row>
    <row r="4" s="4" customFormat="1" spans="1:9">
      <c r="A4" s="5">
        <v>18085068861</v>
      </c>
      <c r="B4" s="6">
        <v>44722</v>
      </c>
      <c r="C4" s="6">
        <v>44723</v>
      </c>
      <c r="D4" s="4">
        <v>256.8</v>
      </c>
      <c r="E4" s="4" t="str">
        <f>VLOOKUP(A4,HOP!A:L,12,0)</f>
        <v>256.80</v>
      </c>
      <c r="F4" s="4" t="str">
        <f>VLOOKUP(A4,HOP!A:C,3,0)</f>
        <v>2584027</v>
      </c>
      <c r="G4" s="4">
        <f t="shared" si="0"/>
        <v>0</v>
      </c>
      <c r="H4" s="4" t="str">
        <f t="shared" si="1"/>
        <v>，2584027</v>
      </c>
      <c r="I4" s="4" t="str">
        <f>VLOOKUP(A4,HOP!A:U,21,0)</f>
        <v>直连</v>
      </c>
    </row>
    <row r="5" s="4" customFormat="1" spans="1:9">
      <c r="A5" s="5">
        <v>18085349844</v>
      </c>
      <c r="B5" s="6">
        <v>44722</v>
      </c>
      <c r="C5" s="6">
        <v>44723</v>
      </c>
      <c r="D5" s="4">
        <v>257.81</v>
      </c>
      <c r="E5" s="4" t="str">
        <f>VLOOKUP(A5,HOP!A:L,12,0)</f>
        <v>257.81</v>
      </c>
      <c r="F5" s="4" t="str">
        <f>VLOOKUP(A5,HOP!A:C,3,0)</f>
        <v>2584184</v>
      </c>
      <c r="G5" s="4">
        <f t="shared" si="0"/>
        <v>0</v>
      </c>
      <c r="H5" s="4" t="str">
        <f t="shared" si="1"/>
        <v>，2584184</v>
      </c>
      <c r="I5" s="4" t="str">
        <f>VLOOKUP(A5,HOP!A:U,21,0)</f>
        <v>直连</v>
      </c>
    </row>
    <row r="6" s="4" customFormat="1" spans="1:9">
      <c r="A6" s="5">
        <v>18085383579</v>
      </c>
      <c r="B6" s="6">
        <v>44722</v>
      </c>
      <c r="C6" s="6">
        <v>44723</v>
      </c>
      <c r="D6" s="4">
        <v>264.92</v>
      </c>
      <c r="E6" s="4" t="str">
        <f>VLOOKUP(A6,HOP!A:L,12,0)</f>
        <v>264.92</v>
      </c>
      <c r="F6" s="4" t="str">
        <f>VLOOKUP(A6,HOP!A:C,3,0)</f>
        <v>2584207</v>
      </c>
      <c r="G6" s="4">
        <f t="shared" si="0"/>
        <v>0</v>
      </c>
      <c r="H6" s="4" t="str">
        <f t="shared" si="1"/>
        <v>，2584207</v>
      </c>
      <c r="I6" s="4" t="str">
        <f>VLOOKUP(A6,HOP!A:U,21,0)</f>
        <v>直连</v>
      </c>
    </row>
    <row r="7" s="4" customFormat="1" spans="1:9">
      <c r="A7" s="5">
        <v>18085439816</v>
      </c>
      <c r="B7" s="6">
        <v>44722</v>
      </c>
      <c r="C7" s="6">
        <v>44723</v>
      </c>
      <c r="D7" s="4">
        <v>197.93</v>
      </c>
      <c r="E7" s="4" t="str">
        <f>VLOOKUP(A7,HOP!A:L,12,0)</f>
        <v>197.93</v>
      </c>
      <c r="F7" s="4" t="str">
        <f>VLOOKUP(A7,HOP!A:C,3,0)</f>
        <v>2584247</v>
      </c>
      <c r="G7" s="4">
        <f t="shared" si="0"/>
        <v>0</v>
      </c>
      <c r="H7" s="4" t="str">
        <f t="shared" si="1"/>
        <v>，2584247</v>
      </c>
      <c r="I7" s="4" t="str">
        <f>VLOOKUP(A7,HOP!A:U,21,0)</f>
        <v>直连</v>
      </c>
    </row>
    <row r="8" s="4" customFormat="1" spans="1:9">
      <c r="A8" s="5">
        <v>18087558891</v>
      </c>
      <c r="B8" s="6">
        <v>44722</v>
      </c>
      <c r="C8" s="6">
        <v>44723</v>
      </c>
      <c r="D8" s="4">
        <v>247.66</v>
      </c>
      <c r="E8" s="4" t="str">
        <f>VLOOKUP(A8,HOP!A:L,12,0)</f>
        <v>247.66</v>
      </c>
      <c r="F8" s="4" t="str">
        <f>VLOOKUP(A8,HOP!A:C,3,0)</f>
        <v>2584551</v>
      </c>
      <c r="G8" s="4">
        <f t="shared" si="0"/>
        <v>0</v>
      </c>
      <c r="H8" s="4" t="str">
        <f t="shared" si="1"/>
        <v>，2584551</v>
      </c>
      <c r="I8" s="4" t="str">
        <f>VLOOKUP(A8,HOP!A:U,21,0)</f>
        <v>直连</v>
      </c>
    </row>
    <row r="9" s="4" customFormat="1" spans="1:9">
      <c r="A9" s="5">
        <v>18087683599</v>
      </c>
      <c r="B9" s="6">
        <v>44722</v>
      </c>
      <c r="C9" s="6">
        <v>44723</v>
      </c>
      <c r="D9" s="4">
        <v>165.45</v>
      </c>
      <c r="E9" s="4" t="str">
        <f>VLOOKUP(A9,HOP!A:L,12,0)</f>
        <v>165.45</v>
      </c>
      <c r="F9" s="4" t="str">
        <f>VLOOKUP(A9,HOP!A:C,3,0)</f>
        <v>2584595</v>
      </c>
      <c r="G9" s="4">
        <f t="shared" si="0"/>
        <v>0</v>
      </c>
      <c r="H9" s="4" t="str">
        <f t="shared" si="1"/>
        <v>，2584595</v>
      </c>
      <c r="I9" s="4" t="str">
        <f>VLOOKUP(A9,HOP!A:U,21,0)</f>
        <v>直连</v>
      </c>
    </row>
    <row r="10" s="4" customFormat="1" spans="1:9">
      <c r="A10" s="5">
        <v>18087887148</v>
      </c>
      <c r="B10" s="6">
        <v>44722</v>
      </c>
      <c r="C10" s="6">
        <v>44723</v>
      </c>
      <c r="D10" s="4">
        <v>262.89</v>
      </c>
      <c r="E10" s="4" t="str">
        <f>VLOOKUP(A10,HOP!A:L,12,0)</f>
        <v>262.89</v>
      </c>
      <c r="F10" s="4" t="str">
        <f>VLOOKUP(A10,HOP!A:C,3,0)</f>
        <v>2584663</v>
      </c>
      <c r="G10" s="4">
        <f t="shared" si="0"/>
        <v>0</v>
      </c>
      <c r="H10" s="4" t="str">
        <f t="shared" si="1"/>
        <v>，2584663</v>
      </c>
      <c r="I10" s="4" t="str">
        <f>VLOOKUP(A10,HOP!A:U,21,0)</f>
        <v>直连</v>
      </c>
    </row>
    <row r="11" s="4" customFormat="1" spans="1:9">
      <c r="A11" s="5">
        <v>18088050221</v>
      </c>
      <c r="B11" s="6">
        <v>44722</v>
      </c>
      <c r="C11" s="6">
        <v>44723</v>
      </c>
      <c r="D11" s="4">
        <v>207.06</v>
      </c>
      <c r="E11" s="4" t="str">
        <f>VLOOKUP(A11,HOP!A:L,12,0)</f>
        <v>207.06</v>
      </c>
      <c r="F11" s="4" t="str">
        <f>VLOOKUP(A11,HOP!A:C,3,0)</f>
        <v>2584724</v>
      </c>
      <c r="G11" s="4">
        <f t="shared" si="0"/>
        <v>0</v>
      </c>
      <c r="H11" s="4" t="str">
        <f t="shared" si="1"/>
        <v>，2584724</v>
      </c>
      <c r="I11" s="4" t="str">
        <f>VLOOKUP(A11,HOP!A:U,21,0)</f>
        <v>直连</v>
      </c>
    </row>
    <row r="12" s="4" customFormat="1" spans="1:9">
      <c r="A12" s="5">
        <v>18088228539</v>
      </c>
      <c r="B12" s="6">
        <v>44722</v>
      </c>
      <c r="C12" s="6">
        <v>44723</v>
      </c>
      <c r="D12" s="4">
        <v>123.22</v>
      </c>
      <c r="E12" s="4" t="str">
        <f>VLOOKUP(A12,HOP!A:L,12,0)</f>
        <v>123.22</v>
      </c>
      <c r="F12" s="4" t="str">
        <f>VLOOKUP(A12,HOP!A:C,3,0)</f>
        <v>2584807</v>
      </c>
      <c r="G12" s="4">
        <f t="shared" si="0"/>
        <v>0</v>
      </c>
      <c r="H12" s="4" t="str">
        <f t="shared" si="1"/>
        <v>，2584807</v>
      </c>
      <c r="I12" s="4" t="str">
        <f>VLOOKUP(A12,HOP!A:U,21,0)</f>
        <v>直连</v>
      </c>
    </row>
    <row r="14" spans="4:4">
      <c r="D14" s="4">
        <f>SUM(D2:D13)</f>
        <v>4161.52</v>
      </c>
    </row>
    <row r="20" spans="1:1">
      <c r="A20" s="4" t="s">
        <v>76</v>
      </c>
    </row>
    <row r="21" spans="1:1">
      <c r="A21" s="4" t="s">
        <v>77</v>
      </c>
    </row>
    <row r="22" spans="1:1">
      <c r="A22" s="4" t="s">
        <v>78</v>
      </c>
    </row>
  </sheetData>
  <autoFilter ref="A1:X12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C40" sqref="C40:C41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79</v>
      </c>
      <c r="B1" s="2" t="s">
        <v>80</v>
      </c>
      <c r="C1" s="2" t="s">
        <v>81</v>
      </c>
      <c r="D1" s="2" t="s">
        <v>82</v>
      </c>
      <c r="E1" s="2" t="s">
        <v>13</v>
      </c>
      <c r="F1" s="2" t="s">
        <v>5</v>
      </c>
      <c r="G1" s="2" t="s">
        <v>6</v>
      </c>
      <c r="H1" s="2" t="s">
        <v>83</v>
      </c>
      <c r="I1" s="2" t="s">
        <v>84</v>
      </c>
      <c r="J1" s="2" t="s">
        <v>85</v>
      </c>
      <c r="K1" s="2" t="s">
        <v>86</v>
      </c>
      <c r="L1" s="2" t="s">
        <v>87</v>
      </c>
      <c r="M1" s="2" t="s">
        <v>88</v>
      </c>
      <c r="N1" s="2" t="s">
        <v>89</v>
      </c>
      <c r="O1" s="2" t="s">
        <v>90</v>
      </c>
      <c r="P1" s="2" t="s">
        <v>91</v>
      </c>
      <c r="Q1" s="2" t="s">
        <v>92</v>
      </c>
      <c r="R1" s="2" t="s">
        <v>93</v>
      </c>
      <c r="S1" s="2" t="s">
        <v>94</v>
      </c>
      <c r="T1" s="2" t="s">
        <v>95</v>
      </c>
      <c r="U1" s="2" t="s">
        <v>96</v>
      </c>
    </row>
    <row r="2" s="1" customFormat="1" spans="1:21">
      <c r="A2" s="3">
        <v>18088228539</v>
      </c>
      <c r="B2" s="1" t="s">
        <v>97</v>
      </c>
      <c r="C2" s="1" t="s">
        <v>98</v>
      </c>
      <c r="D2" s="1" t="s">
        <v>99</v>
      </c>
      <c r="E2" s="1" t="s">
        <v>74</v>
      </c>
      <c r="F2" s="1" t="s">
        <v>97</v>
      </c>
      <c r="G2" s="1" t="s">
        <v>100</v>
      </c>
      <c r="H2" s="1" t="s">
        <v>101</v>
      </c>
      <c r="I2" s="1" t="s">
        <v>102</v>
      </c>
      <c r="J2" s="1" t="s">
        <v>103</v>
      </c>
      <c r="K2" s="1" t="s">
        <v>102</v>
      </c>
      <c r="L2" s="1" t="s">
        <v>102</v>
      </c>
      <c r="M2" s="1" t="s">
        <v>104</v>
      </c>
      <c r="N2" s="1" t="s">
        <v>104</v>
      </c>
      <c r="O2" s="1" t="s">
        <v>105</v>
      </c>
      <c r="P2" s="1" t="s">
        <v>106</v>
      </c>
      <c r="Q2" s="1" t="s">
        <v>107</v>
      </c>
      <c r="R2" s="1" t="s">
        <v>108</v>
      </c>
      <c r="S2" s="1" t="s">
        <v>109</v>
      </c>
      <c r="T2" s="1" t="s">
        <v>110</v>
      </c>
      <c r="U2" s="1" t="s">
        <v>111</v>
      </c>
    </row>
    <row r="3" s="1" customFormat="1" spans="1:21">
      <c r="A3" s="3">
        <v>18088050221</v>
      </c>
      <c r="B3" s="1" t="s">
        <v>97</v>
      </c>
      <c r="C3" s="1" t="s">
        <v>112</v>
      </c>
      <c r="D3" s="1" t="s">
        <v>113</v>
      </c>
      <c r="E3" s="1" t="s">
        <v>70</v>
      </c>
      <c r="F3" s="1" t="s">
        <v>97</v>
      </c>
      <c r="G3" s="1" t="s">
        <v>100</v>
      </c>
      <c r="H3" s="1" t="s">
        <v>101</v>
      </c>
      <c r="I3" s="1" t="s">
        <v>114</v>
      </c>
      <c r="J3" s="1" t="s">
        <v>103</v>
      </c>
      <c r="K3" s="1" t="s">
        <v>114</v>
      </c>
      <c r="L3" s="1" t="s">
        <v>114</v>
      </c>
      <c r="M3" s="1" t="s">
        <v>104</v>
      </c>
      <c r="N3" s="1" t="s">
        <v>104</v>
      </c>
      <c r="O3" s="1" t="s">
        <v>105</v>
      </c>
      <c r="P3" s="1" t="s">
        <v>106</v>
      </c>
      <c r="Q3" s="1" t="s">
        <v>107</v>
      </c>
      <c r="R3" s="1" t="s">
        <v>115</v>
      </c>
      <c r="S3" s="1" t="s">
        <v>109</v>
      </c>
      <c r="T3" s="1" t="s">
        <v>110</v>
      </c>
      <c r="U3" s="1" t="s">
        <v>111</v>
      </c>
    </row>
    <row r="4" s="1" customFormat="1" spans="1:21">
      <c r="A4" s="3">
        <v>18087887148</v>
      </c>
      <c r="B4" s="1" t="s">
        <v>97</v>
      </c>
      <c r="C4" s="1" t="s">
        <v>116</v>
      </c>
      <c r="D4" s="1" t="s">
        <v>117</v>
      </c>
      <c r="E4" s="1" t="s">
        <v>66</v>
      </c>
      <c r="F4" s="1" t="s">
        <v>97</v>
      </c>
      <c r="G4" s="1" t="s">
        <v>100</v>
      </c>
      <c r="H4" s="1" t="s">
        <v>101</v>
      </c>
      <c r="I4" s="1" t="s">
        <v>118</v>
      </c>
      <c r="J4" s="1" t="s">
        <v>103</v>
      </c>
      <c r="K4" s="1" t="s">
        <v>118</v>
      </c>
      <c r="L4" s="1" t="s">
        <v>118</v>
      </c>
      <c r="M4" s="1" t="s">
        <v>104</v>
      </c>
      <c r="N4" s="1" t="s">
        <v>104</v>
      </c>
      <c r="O4" s="1" t="s">
        <v>105</v>
      </c>
      <c r="P4" s="1" t="s">
        <v>106</v>
      </c>
      <c r="Q4" s="1" t="s">
        <v>107</v>
      </c>
      <c r="R4" s="1" t="s">
        <v>119</v>
      </c>
      <c r="S4" s="1" t="s">
        <v>109</v>
      </c>
      <c r="T4" s="1" t="s">
        <v>110</v>
      </c>
      <c r="U4" s="1" t="s">
        <v>111</v>
      </c>
    </row>
    <row r="5" s="1" customFormat="1" spans="1:21">
      <c r="A5" s="3">
        <v>18087683599</v>
      </c>
      <c r="B5" s="1" t="s">
        <v>97</v>
      </c>
      <c r="C5" s="1" t="s">
        <v>120</v>
      </c>
      <c r="D5" s="1" t="s">
        <v>121</v>
      </c>
      <c r="E5" s="1" t="s">
        <v>62</v>
      </c>
      <c r="F5" s="1" t="s">
        <v>97</v>
      </c>
      <c r="G5" s="1" t="s">
        <v>100</v>
      </c>
      <c r="H5" s="1" t="s">
        <v>101</v>
      </c>
      <c r="I5" s="1" t="s">
        <v>122</v>
      </c>
      <c r="J5" s="1" t="s">
        <v>103</v>
      </c>
      <c r="K5" s="1" t="s">
        <v>122</v>
      </c>
      <c r="L5" s="1" t="s">
        <v>122</v>
      </c>
      <c r="M5" s="1" t="s">
        <v>104</v>
      </c>
      <c r="N5" s="1" t="s">
        <v>104</v>
      </c>
      <c r="O5" s="1" t="s">
        <v>105</v>
      </c>
      <c r="P5" s="1" t="s">
        <v>106</v>
      </c>
      <c r="Q5" s="1" t="s">
        <v>107</v>
      </c>
      <c r="R5" s="1" t="s">
        <v>123</v>
      </c>
      <c r="S5" s="1" t="s">
        <v>109</v>
      </c>
      <c r="T5" s="1" t="s">
        <v>110</v>
      </c>
      <c r="U5" s="1" t="s">
        <v>111</v>
      </c>
    </row>
    <row r="6" s="1" customFormat="1" spans="1:21">
      <c r="A6" s="3">
        <v>18087558891</v>
      </c>
      <c r="B6" s="1" t="s">
        <v>97</v>
      </c>
      <c r="C6" s="1" t="s">
        <v>124</v>
      </c>
      <c r="D6" s="1" t="s">
        <v>125</v>
      </c>
      <c r="E6" s="1" t="s">
        <v>58</v>
      </c>
      <c r="F6" s="1" t="s">
        <v>97</v>
      </c>
      <c r="G6" s="1" t="s">
        <v>100</v>
      </c>
      <c r="H6" s="1" t="s">
        <v>101</v>
      </c>
      <c r="I6" s="1" t="s">
        <v>126</v>
      </c>
      <c r="J6" s="1" t="s">
        <v>103</v>
      </c>
      <c r="K6" s="1" t="s">
        <v>126</v>
      </c>
      <c r="L6" s="1" t="s">
        <v>126</v>
      </c>
      <c r="M6" s="1" t="s">
        <v>104</v>
      </c>
      <c r="N6" s="1" t="s">
        <v>104</v>
      </c>
      <c r="O6" s="1" t="s">
        <v>105</v>
      </c>
      <c r="P6" s="1" t="s">
        <v>106</v>
      </c>
      <c r="Q6" s="1" t="s">
        <v>107</v>
      </c>
      <c r="R6" s="1" t="s">
        <v>127</v>
      </c>
      <c r="S6" s="1" t="s">
        <v>109</v>
      </c>
      <c r="T6" s="1" t="s">
        <v>110</v>
      </c>
      <c r="U6" s="1" t="s">
        <v>111</v>
      </c>
    </row>
    <row r="7" s="1" customFormat="1" spans="1:21">
      <c r="A7" s="3">
        <v>18085439816</v>
      </c>
      <c r="B7" s="1" t="s">
        <v>97</v>
      </c>
      <c r="C7" s="1" t="s">
        <v>128</v>
      </c>
      <c r="D7" s="1" t="s">
        <v>129</v>
      </c>
      <c r="E7" s="1" t="s">
        <v>54</v>
      </c>
      <c r="F7" s="1" t="s">
        <v>97</v>
      </c>
      <c r="G7" s="1" t="s">
        <v>100</v>
      </c>
      <c r="H7" s="1" t="s">
        <v>101</v>
      </c>
      <c r="I7" s="1" t="s">
        <v>130</v>
      </c>
      <c r="J7" s="1" t="s">
        <v>103</v>
      </c>
      <c r="K7" s="1" t="s">
        <v>130</v>
      </c>
      <c r="L7" s="1" t="s">
        <v>130</v>
      </c>
      <c r="M7" s="1" t="s">
        <v>104</v>
      </c>
      <c r="N7" s="1" t="s">
        <v>104</v>
      </c>
      <c r="O7" s="1" t="s">
        <v>105</v>
      </c>
      <c r="P7" s="1" t="s">
        <v>106</v>
      </c>
      <c r="Q7" s="1" t="s">
        <v>107</v>
      </c>
      <c r="R7" s="1" t="s">
        <v>131</v>
      </c>
      <c r="S7" s="1" t="s">
        <v>109</v>
      </c>
      <c r="T7" s="1" t="s">
        <v>110</v>
      </c>
      <c r="U7" s="1" t="s">
        <v>111</v>
      </c>
    </row>
    <row r="8" s="1" customFormat="1" spans="1:21">
      <c r="A8" s="3">
        <v>18085383579</v>
      </c>
      <c r="B8" s="1" t="s">
        <v>97</v>
      </c>
      <c r="C8" s="1" t="s">
        <v>132</v>
      </c>
      <c r="D8" s="1" t="s">
        <v>133</v>
      </c>
      <c r="E8" s="1" t="s">
        <v>50</v>
      </c>
      <c r="F8" s="1" t="s">
        <v>97</v>
      </c>
      <c r="G8" s="1" t="s">
        <v>100</v>
      </c>
      <c r="H8" s="1" t="s">
        <v>101</v>
      </c>
      <c r="I8" s="1" t="s">
        <v>134</v>
      </c>
      <c r="J8" s="1" t="s">
        <v>103</v>
      </c>
      <c r="K8" s="1" t="s">
        <v>134</v>
      </c>
      <c r="L8" s="1" t="s">
        <v>134</v>
      </c>
      <c r="M8" s="1" t="s">
        <v>104</v>
      </c>
      <c r="N8" s="1" t="s">
        <v>104</v>
      </c>
      <c r="O8" s="1" t="s">
        <v>105</v>
      </c>
      <c r="P8" s="1" t="s">
        <v>106</v>
      </c>
      <c r="Q8" s="1" t="s">
        <v>107</v>
      </c>
      <c r="R8" s="1" t="s">
        <v>135</v>
      </c>
      <c r="S8" s="1" t="s">
        <v>109</v>
      </c>
      <c r="T8" s="1" t="s">
        <v>110</v>
      </c>
      <c r="U8" s="1" t="s">
        <v>111</v>
      </c>
    </row>
    <row r="9" s="1" customFormat="1" spans="1:21">
      <c r="A9" s="3">
        <v>18085349844</v>
      </c>
      <c r="B9" s="1" t="s">
        <v>97</v>
      </c>
      <c r="C9" s="1" t="s">
        <v>136</v>
      </c>
      <c r="D9" s="1" t="s">
        <v>137</v>
      </c>
      <c r="E9" s="1" t="s">
        <v>47</v>
      </c>
      <c r="F9" s="1" t="s">
        <v>97</v>
      </c>
      <c r="G9" s="1" t="s">
        <v>100</v>
      </c>
      <c r="H9" s="1" t="s">
        <v>101</v>
      </c>
      <c r="I9" s="1" t="s">
        <v>138</v>
      </c>
      <c r="J9" s="1" t="s">
        <v>103</v>
      </c>
      <c r="K9" s="1" t="s">
        <v>138</v>
      </c>
      <c r="L9" s="1" t="s">
        <v>138</v>
      </c>
      <c r="M9" s="1" t="s">
        <v>104</v>
      </c>
      <c r="N9" s="1" t="s">
        <v>104</v>
      </c>
      <c r="O9" s="1" t="s">
        <v>105</v>
      </c>
      <c r="P9" s="1" t="s">
        <v>106</v>
      </c>
      <c r="Q9" s="1" t="s">
        <v>107</v>
      </c>
      <c r="R9" s="1" t="s">
        <v>139</v>
      </c>
      <c r="S9" s="1" t="s">
        <v>109</v>
      </c>
      <c r="T9" s="1" t="s">
        <v>110</v>
      </c>
      <c r="U9" s="1" t="s">
        <v>111</v>
      </c>
    </row>
    <row r="10" s="1" customFormat="1" spans="1:21">
      <c r="A10" s="3">
        <v>18085068861</v>
      </c>
      <c r="B10" s="1" t="s">
        <v>97</v>
      </c>
      <c r="C10" s="1" t="s">
        <v>140</v>
      </c>
      <c r="D10" s="1" t="s">
        <v>141</v>
      </c>
      <c r="E10" s="1" t="s">
        <v>43</v>
      </c>
      <c r="F10" s="1" t="s">
        <v>97</v>
      </c>
      <c r="G10" s="1" t="s">
        <v>100</v>
      </c>
      <c r="H10" s="1" t="s">
        <v>101</v>
      </c>
      <c r="I10" s="1" t="s">
        <v>142</v>
      </c>
      <c r="J10" s="1" t="s">
        <v>103</v>
      </c>
      <c r="K10" s="1" t="s">
        <v>142</v>
      </c>
      <c r="L10" s="1" t="s">
        <v>142</v>
      </c>
      <c r="M10" s="1" t="s">
        <v>104</v>
      </c>
      <c r="N10" s="1" t="s">
        <v>104</v>
      </c>
      <c r="O10" s="1" t="s">
        <v>105</v>
      </c>
      <c r="P10" s="1" t="s">
        <v>106</v>
      </c>
      <c r="Q10" s="1" t="s">
        <v>107</v>
      </c>
      <c r="R10" s="1" t="s">
        <v>143</v>
      </c>
      <c r="S10" s="1" t="s">
        <v>109</v>
      </c>
      <c r="T10" s="1" t="s">
        <v>110</v>
      </c>
      <c r="U10" s="1" t="s">
        <v>111</v>
      </c>
    </row>
    <row r="11" s="1" customFormat="1" spans="1:21">
      <c r="A11" s="3">
        <v>18079837440</v>
      </c>
      <c r="B11" s="1" t="s">
        <v>144</v>
      </c>
      <c r="C11" s="1" t="s">
        <v>145</v>
      </c>
      <c r="D11" s="1" t="s">
        <v>146</v>
      </c>
      <c r="E11" s="1" t="s">
        <v>39</v>
      </c>
      <c r="F11" s="1" t="s">
        <v>144</v>
      </c>
      <c r="G11" s="1" t="s">
        <v>100</v>
      </c>
      <c r="H11" s="1" t="s">
        <v>101</v>
      </c>
      <c r="I11" s="1" t="s">
        <v>147</v>
      </c>
      <c r="J11" s="1" t="s">
        <v>103</v>
      </c>
      <c r="K11" s="1" t="s">
        <v>147</v>
      </c>
      <c r="L11" s="1" t="s">
        <v>147</v>
      </c>
      <c r="M11" s="1" t="s">
        <v>104</v>
      </c>
      <c r="N11" s="1" t="s">
        <v>104</v>
      </c>
      <c r="O11" s="1" t="s">
        <v>105</v>
      </c>
      <c r="P11" s="1" t="s">
        <v>106</v>
      </c>
      <c r="Q11" s="1" t="s">
        <v>107</v>
      </c>
      <c r="R11" s="1" t="s">
        <v>148</v>
      </c>
      <c r="S11" s="1" t="s">
        <v>109</v>
      </c>
      <c r="T11" s="1" t="s">
        <v>110</v>
      </c>
      <c r="U11" s="1" t="s">
        <v>111</v>
      </c>
    </row>
    <row r="12" s="1" customFormat="1" spans="1:21">
      <c r="A12" s="3">
        <v>18044419791</v>
      </c>
      <c r="B12" s="1" t="s">
        <v>149</v>
      </c>
      <c r="C12" s="1" t="s">
        <v>150</v>
      </c>
      <c r="D12" s="1" t="s">
        <v>151</v>
      </c>
      <c r="E12" s="1" t="s">
        <v>31</v>
      </c>
      <c r="F12" s="1" t="s">
        <v>152</v>
      </c>
      <c r="G12" s="1" t="s">
        <v>100</v>
      </c>
      <c r="H12" s="1" t="s">
        <v>101</v>
      </c>
      <c r="I12" s="1" t="s">
        <v>153</v>
      </c>
      <c r="J12" s="1" t="s">
        <v>103</v>
      </c>
      <c r="K12" s="1" t="s">
        <v>153</v>
      </c>
      <c r="L12" s="1" t="s">
        <v>153</v>
      </c>
      <c r="M12" s="1" t="s">
        <v>104</v>
      </c>
      <c r="N12" s="1" t="s">
        <v>104</v>
      </c>
      <c r="O12" s="1" t="s">
        <v>105</v>
      </c>
      <c r="P12" s="1" t="s">
        <v>106</v>
      </c>
      <c r="Q12" s="1" t="s">
        <v>107</v>
      </c>
      <c r="R12" s="1" t="s">
        <v>154</v>
      </c>
      <c r="S12" s="1" t="s">
        <v>109</v>
      </c>
      <c r="T12" s="1" t="s">
        <v>110</v>
      </c>
      <c r="U12" s="1" t="s">
        <v>111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2022-06-14T01:46:58Z</dcterms:created>
  <dcterms:modified xsi:type="dcterms:W3CDTF">2022-06-14T01:50:56Z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52AE61F77E9D4AE8A84DB83FA8FDF374</vt:lpwstr>
  </property>
  <property fmtid="{D5CDD505-2E9C-101B-9397-08002B2CF9AE}" pid="3" name="KSOProductBuildVer">
    <vt:lpwstr>2052-11.1.0.11744</vt:lpwstr>
  </property>
</Properties>
</file>