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<sst xmlns="http://schemas.openxmlformats.org/spreadsheetml/2006/main" count="615" uniqueCount="261">
  <si>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</si>
  <si>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</si>
  <si>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</si>
  <si>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</si>
  <si>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</si>
  <si>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</si>
  <si>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</si>
  <si>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</si>
  <si>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</si>
  <si>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</si>
  <si>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</si>
  <si>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</si>
  <si>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</si>
  <si>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</si>
  <si>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</si>
  <si>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</si>
  <si>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</si>
  <si>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</si>
  <si>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</si>
  <si>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</si>
  <si>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</si>
  <si>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</si>
  <si>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</si>
  <si>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</si>
  <si>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</si>
  <si>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17491341908	</t>
  </si>
  <si>
    <t>Ctrip</t>
  </si>
  <si>
    <t>正常</t>
  </si>
  <si>
    <t>[马卡蒂]马尼拉半岛酒店（多用途酒店）(The Peninsula Manila (Multi Use Hotel))(37213822)</t>
  </si>
  <si>
    <t>豪华双床房&lt;不退款&gt;&lt;2人入住&gt;</t>
  </si>
  <si>
    <t>USD</t>
  </si>
  <si>
    <t>Perez/Joyce,Perez/Joyce</t>
  </si>
  <si>
    <t>CA5326220614USD</t>
  </si>
  <si>
    <t>未提现</t>
  </si>
  <si>
    <t>携程开票</t>
  </si>
  <si>
    <t xml:space="preserve">2435177	</t>
  </si>
  <si>
    <t xml:space="preserve">28374363	</t>
  </si>
  <si>
    <t xml:space="preserve">17996777698	</t>
  </si>
  <si>
    <t>[多伦多]费尔蒙特皇家约克酒店(Fairmont Royal York Hotel)(37197507)</t>
  </si>
  <si>
    <t>费尔蒙客房&lt;不退款&gt;&lt;2人入住&gt;</t>
  </si>
  <si>
    <t>Parsons/Abbigael</t>
  </si>
  <si>
    <t xml:space="preserve">2564211	</t>
  </si>
  <si>
    <t xml:space="preserve">6549963	</t>
  </si>
  <si>
    <t xml:space="preserve">17996992772	</t>
  </si>
  <si>
    <t>[比灵斯]多德牧野别墅酒店(Dude Rancher Lodge)(40012117)</t>
  </si>
  <si>
    <t>标准间1张大床&lt;不退款&gt;&lt;2人入住&gt;</t>
  </si>
  <si>
    <t>Lyons/Mark</t>
  </si>
  <si>
    <t xml:space="preserve">2564253	</t>
  </si>
  <si>
    <t xml:space="preserve">678473007	</t>
  </si>
  <si>
    <t xml:space="preserve">18043449470	</t>
  </si>
  <si>
    <t>[弗雷德里克顿]弗雷德里克顿比弗布鲁克勋爵皇冠假日酒店(Crowne Plaza Fredericton Lord Beaverbrook, an Ihg Hotel)(48411254)</t>
  </si>
  <si>
    <t>标准房&lt;不退款&gt;&lt;2人入住&gt;</t>
  </si>
  <si>
    <t>Wiegers/Sharon,Wiegers/Francis</t>
  </si>
  <si>
    <t xml:space="preserve">2574832	</t>
  </si>
  <si>
    <t xml:space="preserve">	</t>
  </si>
  <si>
    <t xml:space="preserve">18062994185	</t>
  </si>
  <si>
    <t>[快乐山]查尔斯顿海港度假村(Harborside at Charleston Harbor Resort and Marina)(70698695)</t>
  </si>
  <si>
    <t>高级房, 1 张特大床&lt;不退款&gt;&lt;2人入住&gt;</t>
  </si>
  <si>
    <t>ivanov/David</t>
  </si>
  <si>
    <t xml:space="preserve">2578852	</t>
  </si>
  <si>
    <t xml:space="preserve">110874725	</t>
  </si>
  <si>
    <t xml:space="preserve">18073087455	</t>
  </si>
  <si>
    <t>[尼斯]尼斯海滨酒店(Hotel Nice Riviera)(48377031)</t>
  </si>
  <si>
    <t>高级双人房&lt;不退款&gt;&lt;2人入住&gt;</t>
  </si>
  <si>
    <t>Carter/Ivan</t>
  </si>
  <si>
    <t xml:space="preserve">2581104	</t>
  </si>
  <si>
    <t xml:space="preserve">6739968	</t>
  </si>
  <si>
    <t xml:space="preserve">18076522942	</t>
  </si>
  <si>
    <t>[圣奥古斯丁]庞塞圣奥古斯丁汽车旅馆(The Ponce St. Augustine Hotel)(39039147)</t>
  </si>
  <si>
    <t>特大床房&lt;不退款&gt;&lt;2人入住&gt;</t>
  </si>
  <si>
    <t>Alexander/Traynor</t>
  </si>
  <si>
    <t>EXP-1956245725</t>
  </si>
  <si>
    <t xml:space="preserve">30291929	</t>
  </si>
  <si>
    <t xml:space="preserve">18077100155	</t>
  </si>
  <si>
    <t>[纽约]梦幻市区酒店(Dream Downtown)(39047687)</t>
  </si>
  <si>
    <t>客房, 1 张特大床 (Bronze)&lt;1&gt;&lt;不退款&gt;&lt;2人入住&gt;</t>
  </si>
  <si>
    <t>Acker/Jennifer</t>
  </si>
  <si>
    <t xml:space="preserve">63084SE079763	</t>
  </si>
  <si>
    <t xml:space="preserve">18077115301	</t>
  </si>
  <si>
    <t>[迪拜]迪拜费尔蒙特酒店(Fairmont Dubai)(37221826)</t>
  </si>
  <si>
    <t>费尔蒙特双人房&lt;2人入住&gt;&lt;不退款&gt;</t>
  </si>
  <si>
    <t>Samirani-nejad/Efat</t>
  </si>
  <si>
    <t xml:space="preserve">2581880	</t>
  </si>
  <si>
    <t xml:space="preserve">18077126702	</t>
  </si>
  <si>
    <t>[迪拜]迪拜市中心罗弗酒店(Rove Downtown)(39052491)</t>
  </si>
  <si>
    <t>越野房&lt;不退款&gt;&lt;2人入住&gt;</t>
  </si>
  <si>
    <t>Jang/Jung Yun</t>
  </si>
  <si>
    <t xml:space="preserve">2581903	</t>
  </si>
  <si>
    <t xml:space="preserve">25854706	</t>
  </si>
  <si>
    <t>取消</t>
  </si>
  <si>
    <t xml:space="preserve">18080492664	</t>
  </si>
  <si>
    <t>[威斯敏斯特城]皇家霍斯嘉德斯酒店(The Royal Horseguards Hotel)(37204915)</t>
  </si>
  <si>
    <t>标准双人床房&lt;2人入住&gt;&lt;不退款&gt;&lt;早餐&gt;</t>
  </si>
  <si>
    <t>Ryding/John,Veliz/Nadia</t>
  </si>
  <si>
    <t xml:space="preserve">2582673	</t>
  </si>
  <si>
    <t xml:space="preserve">18081220087	</t>
  </si>
  <si>
    <t>[灵韦]曼彻斯特机场智选假日酒店 - IHG 旗下饭店(Holiday Inn Express Manchester Airport, an IHG Hotel)(39033537)</t>
  </si>
  <si>
    <t>标准客房&lt;不退款&gt;&lt;2人入住&gt;</t>
  </si>
  <si>
    <t>McAnulty/Alice</t>
  </si>
  <si>
    <t xml:space="preserve">2582941	</t>
  </si>
  <si>
    <t xml:space="preserve">18081346490	</t>
  </si>
  <si>
    <t>[马德里]埃克广场酒店(Exe Plaza Madrid)(37225103)</t>
  </si>
  <si>
    <t>双人床房&lt;不退款&gt;&lt;2人入住&gt;</t>
  </si>
  <si>
    <t>COBALEDA ORTEGA/THAIS</t>
  </si>
  <si>
    <t xml:space="preserve">18081587907	</t>
  </si>
  <si>
    <t>Drumgoole/Diane</t>
  </si>
  <si>
    <t xml:space="preserve">18084229066	</t>
  </si>
  <si>
    <t>[纽约]罗顿公园大道酒店(Royalton Park Avenue)(48318327)</t>
  </si>
  <si>
    <t>高级特大床房&lt;2人入住&gt;&lt;不退款&gt;</t>
  </si>
  <si>
    <t>Rubin/David Samuel</t>
  </si>
  <si>
    <t xml:space="preserve">EXP-1956958222	</t>
  </si>
  <si>
    <t xml:space="preserve">18084453780	</t>
  </si>
  <si>
    <t>[吉隆坡]吉隆坡市中心智选假日酒店(Holiday Inn Express Kuala Lumpur City Centre, an IHG Hotel)(40724199)</t>
  </si>
  <si>
    <t>标准房（双床）&lt;2人入住&gt;&lt;不退款&gt;</t>
  </si>
  <si>
    <t>Mahmud/Muhammad Fahmi</t>
  </si>
  <si>
    <t xml:space="preserve">2583723	</t>
  </si>
  <si>
    <t xml:space="preserve">18087892033	</t>
  </si>
  <si>
    <t>[布拉德福德]布拉德福德康铂酒店(HOTEL CAMPANILE BRADFORD)(39048811)</t>
  </si>
  <si>
    <t>标准大床房&lt;不退款&gt;&lt;2人入住&gt;</t>
  </si>
  <si>
    <t>Bibi/safia</t>
  </si>
  <si>
    <t xml:space="preserve">2584666	</t>
  </si>
  <si>
    <t xml:space="preserve">34377UC004069	</t>
  </si>
  <si>
    <t xml:space="preserve">18088928006	</t>
  </si>
  <si>
    <t>[曼谷]曼谷拉查丹利中心酒店  (SHA Plus+)(Grande Centre Point Hotel Ratchadamri Bangkok  (SHA Plus+))(40721624)</t>
  </si>
  <si>
    <t>至尊豪华房&lt;2人入住&gt;&lt;不退款&gt;&lt;早餐&gt;</t>
  </si>
  <si>
    <t>TARGUNWATTANASIN/ARSEESA,TARGUNWATTANASIN/ARSEESA</t>
  </si>
  <si>
    <t xml:space="preserve">305075	</t>
  </si>
  <si>
    <t>，</t>
  </si>
  <si>
    <t>A220614101723481</t>
  </si>
  <si>
    <t>USD / HKD 当前参考汇率: 7.84995</t>
  </si>
  <si>
    <t>总计： 4773 USD/
37467.81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</si>
  <si>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</si>
  <si>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</si>
  <si>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</si>
  <si>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</si>
  <si>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</si>
  <si>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</si>
  <si>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</si>
  <si>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</si>
  <si>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</si>
  <si>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</si>
  <si>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</si>
  <si>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</si>
  <si>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</si>
  <si>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</si>
  <si>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</si>
  <si>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</si>
  <si>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</si>
  <si>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</si>
  <si>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2022-06-10</t>
  </si>
  <si>
    <t>2585031</t>
  </si>
  <si>
    <t>曼谷拉查丹利中心酒店  (SHA Plus+)</t>
  </si>
  <si>
    <t>TARGUNWATTANASIN ARSEESA,TARGUNWATTANASIN ARSEESA</t>
  </si>
  <si>
    <t>2022-06-11</t>
  </si>
  <si>
    <t>退房日周结</t>
  </si>
  <si>
    <t>945.81</t>
  </si>
  <si>
    <t>141.00</t>
  </si>
  <si>
    <t>0</t>
  </si>
  <si>
    <t>0.00</t>
  </si>
  <si>
    <t>携程盛景国际直连</t>
  </si>
  <si>
    <t>01.010677</t>
  </si>
  <si>
    <t>2022-06-10 20:28:49</t>
  </si>
  <si>
    <t>否</t>
  </si>
  <si>
    <t>汇智国际旅游发展有限公司</t>
  </si>
  <si>
    <t>直连</t>
  </si>
  <si>
    <t>2584666</t>
  </si>
  <si>
    <t>CAMPANILE BRADFORD</t>
  </si>
  <si>
    <t>Bibi safia</t>
  </si>
  <si>
    <t>429.31</t>
  </si>
  <si>
    <t>64.00</t>
  </si>
  <si>
    <t>2022-06-10 17:01:29</t>
  </si>
  <si>
    <t>2583723</t>
  </si>
  <si>
    <t>吉隆坡市中心智选假日酒店</t>
  </si>
  <si>
    <t>Mahmud Muhammad Fahmi</t>
  </si>
  <si>
    <t>248.19</t>
  </si>
  <si>
    <t>37.00</t>
  </si>
  <si>
    <t>2022-06-10 06:16:01</t>
  </si>
  <si>
    <t>2583556</t>
  </si>
  <si>
    <t>罗顿公园大道酒店</t>
  </si>
  <si>
    <t>Rubin David Samuel</t>
  </si>
  <si>
    <t>3456.32</t>
  </si>
  <si>
    <t>516.00</t>
  </si>
  <si>
    <t>2022-06-10 01:22:07</t>
  </si>
  <si>
    <t>2022-06-09</t>
  </si>
  <si>
    <t>2583199</t>
  </si>
  <si>
    <t>皇家霍斯嘉德斯酒店?</t>
  </si>
  <si>
    <t>Drumgoole Diane</t>
  </si>
  <si>
    <t>2525.26</t>
  </si>
  <si>
    <t>377.00</t>
  </si>
  <si>
    <t>2022-06-09 21:05:03</t>
  </si>
  <si>
    <t>2583026</t>
  </si>
  <si>
    <t>埃克广场酒店</t>
  </si>
  <si>
    <t>COBALEDA ORTEGA THAIS</t>
  </si>
  <si>
    <t>870.78</t>
  </si>
  <si>
    <t>130.00</t>
  </si>
  <si>
    <t>2022-06-09 19:26:06</t>
  </si>
  <si>
    <t>2582941</t>
  </si>
  <si>
    <t>曼彻斯特机场智选假日酒店</t>
  </si>
  <si>
    <t>McAnulty Alice</t>
  </si>
  <si>
    <t>1286.07</t>
  </si>
  <si>
    <t>192.00</t>
  </si>
  <si>
    <t>2022-06-09 18:38:16</t>
  </si>
  <si>
    <t>2582673</t>
  </si>
  <si>
    <t>Ryding John,Veliz Nadia</t>
  </si>
  <si>
    <t>5077.31</t>
  </si>
  <si>
    <t>758.00</t>
  </si>
  <si>
    <t>2022-06-09 15:58:49</t>
  </si>
  <si>
    <t>2581880</t>
  </si>
  <si>
    <t xml:space="preserve">迪拜费尔蒙特酒店 </t>
  </si>
  <si>
    <t>Samirani-nejad Efat</t>
  </si>
  <si>
    <t>1366.45</t>
  </si>
  <si>
    <t>204.00</t>
  </si>
  <si>
    <t>2022-06-09 04:43:53</t>
  </si>
  <si>
    <t>2022-06-08</t>
  </si>
  <si>
    <t>2581582</t>
  </si>
  <si>
    <t>庞塞圣奥古斯丁汽车旅馆</t>
  </si>
  <si>
    <t>Alexander Traynor</t>
  </si>
  <si>
    <t>1564.34</t>
  </si>
  <si>
    <t>234.00</t>
  </si>
  <si>
    <t>2022-06-08 22:56:28</t>
  </si>
  <si>
    <t>2581104</t>
  </si>
  <si>
    <t>尼斯海滨酒店</t>
  </si>
  <si>
    <t>Carter Ivan</t>
  </si>
  <si>
    <t>3650.12</t>
  </si>
  <si>
    <t>546.00</t>
  </si>
  <si>
    <t>2022-06-08 14:49:46</t>
  </si>
  <si>
    <t>2022-06-06</t>
  </si>
  <si>
    <t>2578852</t>
  </si>
  <si>
    <t>查尔斯顿海港度假村</t>
  </si>
  <si>
    <t>ivanov David</t>
  </si>
  <si>
    <t>2022-06-07</t>
  </si>
  <si>
    <t>6187.35</t>
  </si>
  <si>
    <t>927.00</t>
  </si>
  <si>
    <t>2022-06-06 20:12:57</t>
  </si>
  <si>
    <t>2022-06-03</t>
  </si>
  <si>
    <t>2574832</t>
  </si>
  <si>
    <t>弗雷德里克顿比弗布鲁克勋爵皇冠假日酒店</t>
  </si>
  <si>
    <t>Wiegers Sharon,Wiegers Francis</t>
  </si>
  <si>
    <t>1128.01</t>
  </si>
  <si>
    <t>169.00</t>
  </si>
  <si>
    <t>2022-06-03 07:40:22</t>
  </si>
  <si>
    <t>2022-05-26</t>
  </si>
  <si>
    <t>2564253</t>
  </si>
  <si>
    <t>多德牧野别墅酒店</t>
  </si>
  <si>
    <t>Lyons Mark</t>
  </si>
  <si>
    <t>596.99</t>
  </si>
  <si>
    <t>89.00</t>
  </si>
  <si>
    <t>2022-05-26 12:24:01</t>
  </si>
  <si>
    <t>2564211</t>
  </si>
  <si>
    <t>费尔蒙特皇家约克酒店</t>
  </si>
  <si>
    <t>Parsons Abbigael</t>
  </si>
  <si>
    <t>1844.62</t>
  </si>
  <si>
    <t>275.00</t>
  </si>
  <si>
    <t>2022-05-26 11:14:39</t>
  </si>
  <si>
    <t>2022-02-26</t>
  </si>
  <si>
    <t>2435177</t>
  </si>
  <si>
    <t>马尼拉半岛酒店（多用途酒店）</t>
  </si>
  <si>
    <t>Perez Joyce,Perez Joyce</t>
  </si>
  <si>
    <t>721.67</t>
  </si>
  <si>
    <t>114.00</t>
  </si>
  <si>
    <t>2022-02-26 09:39:08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</si>
</sst>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44722</v>
      </c>
      <c r="G2" s="6">
        <v>44723</v>
      </c>
      <c r="H2" s="4">
        <v>1</v>
      </c>
      <c r="I2" s="4">
        <v>1</v>
      </c>
      <c r="J2" s="4">
        <v>1</v>
      </c>
      <c r="K2" s="4" t="s">
        <v>30</v>
      </c>
      <c r="L2" s="4">
        <v>114</v>
      </c>
      <c r="M2" s="4">
        <v>114</v>
      </c>
      <c r="N2" s="4" t="s">
        <v>31</v>
      </c>
      <c r="O2" s="4" t="s">
        <v>32</v>
      </c>
      <c r="P2" s="4" t="s">
        <v>33</v>
      </c>
      <c r="Q2" s="4">
        <v>0</v>
      </c>
      <c r="R2" s="7">
        <v>44618</v>
      </c>
      <c r="S2" s="6">
        <v>44726</v>
      </c>
      <c r="T2" s="4" t="s">
        <v>34</v>
      </c>
      <c r="U2" s="4">
        <v>114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44722</v>
      </c>
      <c r="G3" s="6">
        <v>44723</v>
      </c>
      <c r="H3" s="4">
        <v>1</v>
      </c>
      <c r="I3" s="4">
        <v>1</v>
      </c>
      <c r="J3" s="4">
        <v>1</v>
      </c>
      <c r="K3" s="4" t="s">
        <v>30</v>
      </c>
      <c r="L3" s="4">
        <v>275</v>
      </c>
      <c r="M3" s="4">
        <v>275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44707</v>
      </c>
      <c r="S3" s="6">
        <v>44726</v>
      </c>
      <c r="T3" s="4" t="s">
        <v>34</v>
      </c>
      <c r="U3" s="4">
        <v>275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44722</v>
      </c>
      <c r="G4" s="6">
        <v>44723</v>
      </c>
      <c r="H4" s="4">
        <v>1</v>
      </c>
      <c r="I4" s="4">
        <v>1</v>
      </c>
      <c r="J4" s="4">
        <v>1</v>
      </c>
      <c r="K4" s="4" t="s">
        <v>30</v>
      </c>
      <c r="L4" s="4">
        <v>89</v>
      </c>
      <c r="M4" s="4">
        <v>89</v>
      </c>
      <c r="N4" s="4" t="s">
        <v>46</v>
      </c>
      <c r="O4" s="4" t="s">
        <v>32</v>
      </c>
      <c r="P4" s="4" t="s">
        <v>33</v>
      </c>
      <c r="Q4" s="4">
        <v>0</v>
      </c>
      <c r="R4" s="7">
        <v>44707</v>
      </c>
      <c r="S4" s="6">
        <v>44726</v>
      </c>
      <c r="T4" s="4" t="s">
        <v>34</v>
      </c>
      <c r="U4" s="4">
        <v>89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44722</v>
      </c>
      <c r="G5" s="6">
        <v>44723</v>
      </c>
      <c r="H5" s="4">
        <v>1</v>
      </c>
      <c r="I5" s="4">
        <v>1</v>
      </c>
      <c r="J5" s="4">
        <v>1</v>
      </c>
      <c r="K5" s="4" t="s">
        <v>30</v>
      </c>
      <c r="L5" s="4">
        <v>169</v>
      </c>
      <c r="M5" s="4">
        <v>169</v>
      </c>
      <c r="N5" s="4" t="s">
        <v>52</v>
      </c>
      <c r="O5" s="4" t="s">
        <v>32</v>
      </c>
      <c r="P5" s="4" t="s">
        <v>33</v>
      </c>
      <c r="Q5" s="4">
        <v>0</v>
      </c>
      <c r="R5" s="7">
        <v>44715</v>
      </c>
      <c r="S5" s="6">
        <v>44726</v>
      </c>
      <c r="T5" s="4" t="s">
        <v>34</v>
      </c>
      <c r="U5" s="4">
        <v>169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44719</v>
      </c>
      <c r="G6" s="6">
        <v>44723</v>
      </c>
      <c r="H6" s="4">
        <v>1</v>
      </c>
      <c r="I6" s="4">
        <v>4</v>
      </c>
      <c r="J6" s="4">
        <v>4</v>
      </c>
      <c r="K6" s="4" t="s">
        <v>30</v>
      </c>
      <c r="L6" s="4">
        <v>927</v>
      </c>
      <c r="M6" s="4">
        <v>927</v>
      </c>
      <c r="N6" s="4" t="s">
        <v>58</v>
      </c>
      <c r="O6" s="4" t="s">
        <v>32</v>
      </c>
      <c r="P6" s="4" t="s">
        <v>33</v>
      </c>
      <c r="Q6" s="4">
        <v>0</v>
      </c>
      <c r="R6" s="7">
        <v>44718</v>
      </c>
      <c r="S6" s="6">
        <v>44726</v>
      </c>
      <c r="T6" s="4" t="s">
        <v>34</v>
      </c>
      <c r="U6" s="4">
        <v>927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44720</v>
      </c>
      <c r="G7" s="6">
        <v>44723</v>
      </c>
      <c r="H7" s="4">
        <v>1</v>
      </c>
      <c r="I7" s="4">
        <v>3</v>
      </c>
      <c r="J7" s="4">
        <v>3</v>
      </c>
      <c r="K7" s="4" t="s">
        <v>30</v>
      </c>
      <c r="L7" s="4">
        <v>546</v>
      </c>
      <c r="M7" s="4">
        <v>546</v>
      </c>
      <c r="N7" s="4" t="s">
        <v>64</v>
      </c>
      <c r="O7" s="4" t="s">
        <v>32</v>
      </c>
      <c r="P7" s="4" t="s">
        <v>33</v>
      </c>
      <c r="Q7" s="4">
        <v>0</v>
      </c>
      <c r="R7" s="7">
        <v>44720</v>
      </c>
      <c r="S7" s="6">
        <v>44726</v>
      </c>
      <c r="T7" s="4" t="s">
        <v>34</v>
      </c>
      <c r="U7" s="4">
        <v>546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6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44722</v>
      </c>
      <c r="G8" s="6">
        <v>44723</v>
      </c>
      <c r="H8" s="4">
        <v>1</v>
      </c>
      <c r="I8" s="4">
        <v>1</v>
      </c>
      <c r="J8" s="4">
        <v>1</v>
      </c>
      <c r="K8" s="4" t="s">
        <v>30</v>
      </c>
      <c r="L8" s="4">
        <v>234</v>
      </c>
      <c r="M8" s="4">
        <v>234</v>
      </c>
      <c r="N8" s="4" t="s">
        <v>70</v>
      </c>
      <c r="O8" s="4" t="s">
        <v>32</v>
      </c>
      <c r="P8" s="4" t="s">
        <v>33</v>
      </c>
      <c r="Q8" s="4">
        <v>0</v>
      </c>
      <c r="R8" s="7">
        <v>44720</v>
      </c>
      <c r="S8" s="6">
        <v>44726</v>
      </c>
      <c r="T8" s="4" t="s">
        <v>34</v>
      </c>
      <c r="U8" s="4">
        <v>234</v>
      </c>
      <c r="V8" s="4">
        <v>0</v>
      </c>
      <c r="W8" s="4">
        <v>0</v>
      </c>
      <c r="X8" s="4" t="s">
        <v>54</v>
      </c>
      <c r="Y8" s="4" t="s">
        <v>71</v>
      </c>
      <c r="Z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44722</v>
      </c>
      <c r="G9" s="6">
        <v>44723</v>
      </c>
      <c r="H9" s="4">
        <v>1</v>
      </c>
      <c r="I9" s="4">
        <v>1</v>
      </c>
      <c r="J9" s="4">
        <v>1</v>
      </c>
      <c r="K9" s="4" t="s">
        <v>30</v>
      </c>
      <c r="L9" s="4">
        <v>389</v>
      </c>
      <c r="M9" s="4">
        <v>389</v>
      </c>
      <c r="N9" s="4" t="s">
        <v>76</v>
      </c>
      <c r="O9" s="4" t="s">
        <v>32</v>
      </c>
      <c r="P9" s="4" t="s">
        <v>33</v>
      </c>
      <c r="Q9" s="4">
        <v>0</v>
      </c>
      <c r="R9" s="7">
        <v>44721</v>
      </c>
      <c r="S9" s="6">
        <v>44726</v>
      </c>
      <c r="T9" s="4" t="s">
        <v>34</v>
      </c>
      <c r="U9" s="4">
        <v>389</v>
      </c>
      <c r="V9" s="4">
        <v>0</v>
      </c>
      <c r="W9" s="4">
        <v>0</v>
      </c>
      <c r="X9" s="4" t="s">
        <v>54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44721</v>
      </c>
      <c r="G10" s="6">
        <v>44723</v>
      </c>
      <c r="H10" s="4">
        <v>1</v>
      </c>
      <c r="I10" s="4">
        <v>2</v>
      </c>
      <c r="J10" s="4">
        <v>2</v>
      </c>
      <c r="K10" s="4" t="s">
        <v>30</v>
      </c>
      <c r="L10" s="4">
        <v>204</v>
      </c>
      <c r="M10" s="4">
        <v>204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44721</v>
      </c>
      <c r="S10" s="6">
        <v>44726</v>
      </c>
      <c r="T10" s="4" t="s">
        <v>34</v>
      </c>
      <c r="U10" s="4">
        <v>204</v>
      </c>
      <c r="V10" s="4">
        <v>0</v>
      </c>
      <c r="W10" s="4">
        <v>0</v>
      </c>
      <c r="X10" s="4" t="s">
        <v>82</v>
      </c>
      <c r="Y10" s="4" t="s">
        <v>54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44721</v>
      </c>
      <c r="G11" s="6">
        <v>44723</v>
      </c>
      <c r="H11" s="4">
        <v>1</v>
      </c>
      <c r="I11" s="4">
        <v>2</v>
      </c>
      <c r="J11" s="4">
        <v>2</v>
      </c>
      <c r="K11" s="4" t="s">
        <v>30</v>
      </c>
      <c r="L11" s="4">
        <v>152</v>
      </c>
      <c r="M11" s="4">
        <v>152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44721</v>
      </c>
      <c r="S11" s="6">
        <v>44726</v>
      </c>
      <c r="T11" s="4" t="s">
        <v>34</v>
      </c>
      <c r="U11" s="4">
        <v>152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73</v>
      </c>
      <c r="B12" s="4" t="s">
        <v>26</v>
      </c>
      <c r="C12" s="4" t="s">
        <v>89</v>
      </c>
      <c r="D12" s="4" t="s">
        <v>74</v>
      </c>
      <c r="E12" s="4" t="s">
        <v>75</v>
      </c>
      <c r="F12" s="6">
        <v>44722</v>
      </c>
      <c r="G12" s="6">
        <v>44723</v>
      </c>
      <c r="H12" s="4">
        <v>1</v>
      </c>
      <c r="I12" s="4">
        <v>1</v>
      </c>
      <c r="J12" s="4">
        <v>1</v>
      </c>
      <c r="K12" s="4" t="s">
        <v>30</v>
      </c>
      <c r="L12" s="4">
        <v>-389</v>
      </c>
      <c r="M12" s="4">
        <v>-389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44721</v>
      </c>
      <c r="S12" s="6">
        <v>44726</v>
      </c>
      <c r="T12" s="4" t="s">
        <v>34</v>
      </c>
      <c r="U12" s="4">
        <v>-389</v>
      </c>
      <c r="V12" s="4">
        <v>0</v>
      </c>
      <c r="W12" s="4">
        <v>0</v>
      </c>
      <c r="X12" s="4" t="s">
        <v>54</v>
      </c>
      <c r="Y12" s="4" t="s">
        <v>77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44721</v>
      </c>
      <c r="G13" s="6">
        <v>44723</v>
      </c>
      <c r="H13" s="4">
        <v>1</v>
      </c>
      <c r="I13" s="4">
        <v>2</v>
      </c>
      <c r="J13" s="4">
        <v>2</v>
      </c>
      <c r="K13" s="4" t="s">
        <v>30</v>
      </c>
      <c r="L13" s="4">
        <v>758</v>
      </c>
      <c r="M13" s="4">
        <v>758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44721</v>
      </c>
      <c r="S13" s="6">
        <v>44726</v>
      </c>
      <c r="T13" s="4" t="s">
        <v>34</v>
      </c>
      <c r="U13" s="4">
        <v>758</v>
      </c>
      <c r="V13" s="4">
        <v>0</v>
      </c>
      <c r="W13" s="4">
        <v>0</v>
      </c>
      <c r="X13" s="4" t="s">
        <v>94</v>
      </c>
      <c r="Y13" s="4" t="s">
        <v>54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44722</v>
      </c>
      <c r="G14" s="6">
        <v>44723</v>
      </c>
      <c r="H14" s="4">
        <v>1</v>
      </c>
      <c r="I14" s="4">
        <v>1</v>
      </c>
      <c r="J14" s="4">
        <v>1</v>
      </c>
      <c r="K14" s="4" t="s">
        <v>30</v>
      </c>
      <c r="L14" s="4">
        <v>192</v>
      </c>
      <c r="M14" s="4">
        <v>192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44721</v>
      </c>
      <c r="S14" s="6">
        <v>44726</v>
      </c>
      <c r="T14" s="4" t="s">
        <v>34</v>
      </c>
      <c r="U14" s="4">
        <v>192</v>
      </c>
      <c r="V14" s="4">
        <v>0</v>
      </c>
      <c r="W14" s="4">
        <v>0</v>
      </c>
      <c r="X14" s="4" t="s">
        <v>99</v>
      </c>
      <c r="Y14" s="4" t="s">
        <v>54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44722</v>
      </c>
      <c r="G15" s="6">
        <v>44723</v>
      </c>
      <c r="H15" s="4">
        <v>1</v>
      </c>
      <c r="I15" s="4">
        <v>1</v>
      </c>
      <c r="J15" s="4">
        <v>1</v>
      </c>
      <c r="K15" s="4" t="s">
        <v>30</v>
      </c>
      <c r="L15" s="4">
        <v>130</v>
      </c>
      <c r="M15" s="4">
        <v>130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44721</v>
      </c>
      <c r="S15" s="6">
        <v>44726</v>
      </c>
      <c r="T15" s="4" t="s">
        <v>34</v>
      </c>
      <c r="U15" s="4">
        <v>130</v>
      </c>
      <c r="V15" s="4">
        <v>0</v>
      </c>
      <c r="W15" s="4">
        <v>0</v>
      </c>
      <c r="X15" s="4" t="s">
        <v>54</v>
      </c>
      <c r="Y15" s="4" t="s">
        <v>54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44722</v>
      </c>
      <c r="G16" s="6">
        <v>44723</v>
      </c>
      <c r="H16" s="4">
        <v>1</v>
      </c>
      <c r="I16" s="4">
        <v>1</v>
      </c>
      <c r="J16" s="4">
        <v>1</v>
      </c>
      <c r="K16" s="4" t="s">
        <v>30</v>
      </c>
      <c r="L16" s="4">
        <v>377</v>
      </c>
      <c r="M16" s="4">
        <v>377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44721</v>
      </c>
      <c r="S16" s="6">
        <v>44726</v>
      </c>
      <c r="T16" s="4" t="s">
        <v>34</v>
      </c>
      <c r="U16" s="4">
        <v>377</v>
      </c>
      <c r="V16" s="4">
        <v>0</v>
      </c>
      <c r="W16" s="4">
        <v>0</v>
      </c>
      <c r="X16" s="4" t="s">
        <v>54</v>
      </c>
      <c r="Y16" s="4" t="s">
        <v>54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44722</v>
      </c>
      <c r="G17" s="6">
        <v>44723</v>
      </c>
      <c r="H17" s="4">
        <v>1</v>
      </c>
      <c r="I17" s="4">
        <v>1</v>
      </c>
      <c r="J17" s="4">
        <v>1</v>
      </c>
      <c r="K17" s="4" t="s">
        <v>30</v>
      </c>
      <c r="L17" s="4">
        <v>516</v>
      </c>
      <c r="M17" s="4">
        <v>516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44722</v>
      </c>
      <c r="S17" s="6">
        <v>44726</v>
      </c>
      <c r="T17" s="4" t="s">
        <v>34</v>
      </c>
      <c r="U17" s="4">
        <v>516</v>
      </c>
      <c r="V17" s="4">
        <v>0</v>
      </c>
      <c r="W17" s="4">
        <v>0</v>
      </c>
      <c r="X17" s="4" t="s">
        <v>54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44722</v>
      </c>
      <c r="G18" s="6">
        <v>44723</v>
      </c>
      <c r="H18" s="4">
        <v>1</v>
      </c>
      <c r="I18" s="4">
        <v>1</v>
      </c>
      <c r="J18" s="4">
        <v>1</v>
      </c>
      <c r="K18" s="4" t="s">
        <v>30</v>
      </c>
      <c r="L18" s="4">
        <v>37</v>
      </c>
      <c r="M18" s="4">
        <v>37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44722</v>
      </c>
      <c r="S18" s="6">
        <v>44726</v>
      </c>
      <c r="T18" s="4" t="s">
        <v>34</v>
      </c>
      <c r="U18" s="4">
        <v>37</v>
      </c>
      <c r="V18" s="4">
        <v>0</v>
      </c>
      <c r="W18" s="4">
        <v>0</v>
      </c>
      <c r="X18" s="4" t="s">
        <v>115</v>
      </c>
      <c r="Y18" s="4" t="s">
        <v>54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44722</v>
      </c>
      <c r="G19" s="6">
        <v>44723</v>
      </c>
      <c r="H19" s="4">
        <v>1</v>
      </c>
      <c r="I19" s="4">
        <v>1</v>
      </c>
      <c r="J19" s="4">
        <v>1</v>
      </c>
      <c r="K19" s="4" t="s">
        <v>30</v>
      </c>
      <c r="L19" s="4">
        <v>64</v>
      </c>
      <c r="M19" s="4">
        <v>64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44722</v>
      </c>
      <c r="S19" s="6">
        <v>44726</v>
      </c>
      <c r="T19" s="4" t="s">
        <v>34</v>
      </c>
      <c r="U19" s="4">
        <v>64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83</v>
      </c>
      <c r="B20" s="4" t="s">
        <v>26</v>
      </c>
      <c r="C20" s="4" t="s">
        <v>89</v>
      </c>
      <c r="D20" s="4" t="s">
        <v>84</v>
      </c>
      <c r="E20" s="4" t="s">
        <v>85</v>
      </c>
      <c r="F20" s="6">
        <v>44721</v>
      </c>
      <c r="G20" s="6">
        <v>44723</v>
      </c>
      <c r="H20" s="4">
        <v>1</v>
      </c>
      <c r="I20" s="4">
        <v>2</v>
      </c>
      <c r="J20" s="4">
        <v>2</v>
      </c>
      <c r="K20" s="4" t="s">
        <v>30</v>
      </c>
      <c r="L20" s="4">
        <v>-152</v>
      </c>
      <c r="M20" s="4">
        <v>-152</v>
      </c>
      <c r="N20" s="4" t="s">
        <v>86</v>
      </c>
      <c r="O20" s="4" t="s">
        <v>32</v>
      </c>
      <c r="P20" s="4" t="s">
        <v>33</v>
      </c>
      <c r="Q20" s="4">
        <v>0</v>
      </c>
      <c r="R20" s="7">
        <v>44721</v>
      </c>
      <c r="S20" s="6">
        <v>44726</v>
      </c>
      <c r="T20" s="4" t="s">
        <v>34</v>
      </c>
      <c r="U20" s="4">
        <v>-152</v>
      </c>
      <c r="V20" s="4">
        <v>0</v>
      </c>
      <c r="W20" s="4">
        <v>0</v>
      </c>
      <c r="X20" s="4" t="s">
        <v>87</v>
      </c>
      <c r="Y20" s="4" t="s">
        <v>88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44722</v>
      </c>
      <c r="G21" s="6">
        <v>44723</v>
      </c>
      <c r="H21" s="4">
        <v>1</v>
      </c>
      <c r="I21" s="4">
        <v>1</v>
      </c>
      <c r="J21" s="4">
        <v>1</v>
      </c>
      <c r="K21" s="4" t="s">
        <v>30</v>
      </c>
      <c r="L21" s="4">
        <v>141</v>
      </c>
      <c r="M21" s="4">
        <v>141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44722</v>
      </c>
      <c r="S21" s="6">
        <v>44726</v>
      </c>
      <c r="T21" s="4" t="s">
        <v>34</v>
      </c>
      <c r="U21" s="4">
        <v>141</v>
      </c>
      <c r="V21" s="4">
        <v>0</v>
      </c>
      <c r="W21" s="4">
        <v>0</v>
      </c>
      <c r="X21" s="4" t="s">
        <v>54</v>
      </c>
      <c r="Y21" s="4" t="s">
        <v>126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17491341908</v>
      </c>
      <c r="B2" s="6">
        <v>44722</v>
      </c>
      <c r="C2" s="6">
        <v>44723</v>
      </c>
      <c r="D2" s="4">
        <v>114</v>
      </c>
      <c r="E2" s="4" t="str">
        <f>VLOOKUP(A2,HOP!A:L,12,0)</f>
        <v>114.00</v>
      </c>
      <c r="F2" s="4" t="str">
        <f>VLOOKUP(A2,HOP!A:C,3,0)</f>
        <v>2435177</v>
      </c>
      <c r="G2" s="4">
        <f>D2-E2</f>
        <v>0</v>
      </c>
      <c r="H2" s="4" t="str">
        <f>$H$1&amp;F2</f>
        <v>，2435177</v>
      </c>
      <c r="I2" s="4" t="str">
        <f>VLOOKUP(A2,HOP!A:U,21,0)</f>
        <v>直连</v>
      </c>
    </row>
    <row r="3" s="4" customFormat="1" spans="1:9">
      <c r="A3" s="5">
        <v>17996777698</v>
      </c>
      <c r="B3" s="6">
        <v>44722</v>
      </c>
      <c r="C3" s="6">
        <v>44723</v>
      </c>
      <c r="D3" s="4">
        <v>275</v>
      </c>
      <c r="E3" s="4" t="str">
        <f>VLOOKUP(A3,HOP!A:L,12,0)</f>
        <v>275.00</v>
      </c>
      <c r="F3" s="4" t="str">
        <f>VLOOKUP(A3,HOP!A:C,3,0)</f>
        <v>2564211</v>
      </c>
      <c r="G3" s="4">
        <f t="shared" ref="G3:G19" si="0">D3-E3</f>
        <v>0</v>
      </c>
      <c r="H3" s="4" t="str">
        <f t="shared" ref="H3:H19" si="1">$H$1&amp;F3</f>
        <v>，2564211</v>
      </c>
      <c r="I3" s="4" t="str">
        <f>VLOOKUP(A3,HOP!A:U,21,0)</f>
        <v>直连</v>
      </c>
    </row>
    <row r="4" s="4" customFormat="1" spans="1:9">
      <c r="A4" s="5">
        <v>17996992772</v>
      </c>
      <c r="B4" s="6">
        <v>44722</v>
      </c>
      <c r="C4" s="6">
        <v>44723</v>
      </c>
      <c r="D4" s="4">
        <v>89</v>
      </c>
      <c r="E4" s="4" t="str">
        <f>VLOOKUP(A4,HOP!A:L,12,0)</f>
        <v>89.00</v>
      </c>
      <c r="F4" s="4" t="str">
        <f>VLOOKUP(A4,HOP!A:C,3,0)</f>
        <v>2564253</v>
      </c>
      <c r="G4" s="4">
        <f t="shared" si="0"/>
        <v>0</v>
      </c>
      <c r="H4" s="4" t="str">
        <f t="shared" si="1"/>
        <v>，2564253</v>
      </c>
      <c r="I4" s="4" t="str">
        <f>VLOOKUP(A4,HOP!A:U,21,0)</f>
        <v>直连</v>
      </c>
    </row>
    <row r="5" s="4" customFormat="1" spans="1:9">
      <c r="A5" s="5">
        <v>18043449470</v>
      </c>
      <c r="B5" s="6">
        <v>44722</v>
      </c>
      <c r="C5" s="6">
        <v>44723</v>
      </c>
      <c r="D5" s="4">
        <v>169</v>
      </c>
      <c r="E5" s="4" t="str">
        <f>VLOOKUP(A5,HOP!A:L,12,0)</f>
        <v>169.00</v>
      </c>
      <c r="F5" s="4" t="str">
        <f>VLOOKUP(A5,HOP!A:C,3,0)</f>
        <v>2574832</v>
      </c>
      <c r="G5" s="4">
        <f t="shared" si="0"/>
        <v>0</v>
      </c>
      <c r="H5" s="4" t="str">
        <f t="shared" si="1"/>
        <v>，2574832</v>
      </c>
      <c r="I5" s="4" t="str">
        <f>VLOOKUP(A5,HOP!A:U,21,0)</f>
        <v>直连</v>
      </c>
    </row>
    <row r="6" s="4" customFormat="1" spans="1:9">
      <c r="A6" s="5">
        <v>18062994185</v>
      </c>
      <c r="B6" s="6">
        <v>44719</v>
      </c>
      <c r="C6" s="6">
        <v>44723</v>
      </c>
      <c r="D6" s="4">
        <v>927</v>
      </c>
      <c r="E6" s="4" t="str">
        <f>VLOOKUP(A6,HOP!A:L,12,0)</f>
        <v>927.00</v>
      </c>
      <c r="F6" s="4" t="str">
        <f>VLOOKUP(A6,HOP!A:C,3,0)</f>
        <v>2578852</v>
      </c>
      <c r="G6" s="4">
        <f t="shared" si="0"/>
        <v>0</v>
      </c>
      <c r="H6" s="4" t="str">
        <f t="shared" si="1"/>
        <v>，2578852</v>
      </c>
      <c r="I6" s="4" t="str">
        <f>VLOOKUP(A6,HOP!A:U,21,0)</f>
        <v>直连</v>
      </c>
    </row>
    <row r="7" s="4" customFormat="1" spans="1:9">
      <c r="A7" s="5">
        <v>18073087455</v>
      </c>
      <c r="B7" s="6">
        <v>44720</v>
      </c>
      <c r="C7" s="6">
        <v>44723</v>
      </c>
      <c r="D7" s="4">
        <v>546</v>
      </c>
      <c r="E7" s="4" t="str">
        <f>VLOOKUP(A7,HOP!A:L,12,0)</f>
        <v>546.00</v>
      </c>
      <c r="F7" s="4" t="str">
        <f>VLOOKUP(A7,HOP!A:C,3,0)</f>
        <v>2581104</v>
      </c>
      <c r="G7" s="4">
        <f t="shared" si="0"/>
        <v>0</v>
      </c>
      <c r="H7" s="4" t="str">
        <f t="shared" si="1"/>
        <v>，2581104</v>
      </c>
      <c r="I7" s="4" t="str">
        <f>VLOOKUP(A7,HOP!A:U,21,0)</f>
        <v>直连</v>
      </c>
    </row>
    <row r="8" s="4" customFormat="1" spans="1:9">
      <c r="A8" s="5">
        <v>18076522942</v>
      </c>
      <c r="B8" s="6">
        <v>44722</v>
      </c>
      <c r="C8" s="6">
        <v>44723</v>
      </c>
      <c r="D8" s="4">
        <v>234</v>
      </c>
      <c r="E8" s="4" t="str">
        <f>VLOOKUP(A8,HOP!A:L,12,0)</f>
        <v>234.00</v>
      </c>
      <c r="F8" s="4" t="str">
        <f>VLOOKUP(A8,HOP!A:C,3,0)</f>
        <v>2581582</v>
      </c>
      <c r="G8" s="4">
        <f t="shared" si="0"/>
        <v>0</v>
      </c>
      <c r="H8" s="4" t="str">
        <f t="shared" si="1"/>
        <v>，2581582</v>
      </c>
      <c r="I8" s="4" t="str">
        <f>VLOOKUP(A8,HOP!A:U,21,0)</f>
        <v>直连</v>
      </c>
    </row>
    <row r="9" s="4" customFormat="1" hidden="1" spans="1:9">
      <c r="A9" s="5">
        <v>18077100155</v>
      </c>
      <c r="B9" s="6">
        <v>44722</v>
      </c>
      <c r="C9" s="6">
        <v>44723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18077115301</v>
      </c>
      <c r="B10" s="6">
        <v>44721</v>
      </c>
      <c r="C10" s="6">
        <v>44723</v>
      </c>
      <c r="D10" s="4">
        <v>204</v>
      </c>
      <c r="E10" s="4" t="str">
        <f>VLOOKUP(A10,HOP!A:L,12,0)</f>
        <v>204.00</v>
      </c>
      <c r="F10" s="4" t="str">
        <f>VLOOKUP(A10,HOP!A:C,3,0)</f>
        <v>2581880</v>
      </c>
      <c r="G10" s="4">
        <f t="shared" si="0"/>
        <v>0</v>
      </c>
      <c r="H10" s="4" t="str">
        <f t="shared" si="1"/>
        <v>，2581880</v>
      </c>
      <c r="I10" s="4" t="str">
        <f>VLOOKUP(A10,HOP!A:U,21,0)</f>
        <v>直连</v>
      </c>
    </row>
    <row r="11" s="4" customFormat="1" hidden="1" spans="1:9">
      <c r="A11" s="5">
        <v>18077126702</v>
      </c>
      <c r="B11" s="6">
        <v>44721</v>
      </c>
      <c r="C11" s="6">
        <v>44723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18080492664</v>
      </c>
      <c r="B12" s="6">
        <v>44721</v>
      </c>
      <c r="C12" s="6">
        <v>44723</v>
      </c>
      <c r="D12" s="4">
        <v>758</v>
      </c>
      <c r="E12" s="4" t="str">
        <f>VLOOKUP(A12,HOP!A:L,12,0)</f>
        <v>758.00</v>
      </c>
      <c r="F12" s="4" t="str">
        <f>VLOOKUP(A12,HOP!A:C,3,0)</f>
        <v>2582673</v>
      </c>
      <c r="G12" s="4">
        <f t="shared" si="0"/>
        <v>0</v>
      </c>
      <c r="H12" s="4" t="str">
        <f t="shared" si="1"/>
        <v>，2582673</v>
      </c>
      <c r="I12" s="4" t="str">
        <f>VLOOKUP(A12,HOP!A:U,21,0)</f>
        <v>直连</v>
      </c>
    </row>
    <row r="13" s="4" customFormat="1" spans="1:9">
      <c r="A13" s="5">
        <v>18081220087</v>
      </c>
      <c r="B13" s="6">
        <v>44722</v>
      </c>
      <c r="C13" s="6">
        <v>44723</v>
      </c>
      <c r="D13" s="4">
        <v>192</v>
      </c>
      <c r="E13" s="4" t="str">
        <f>VLOOKUP(A13,HOP!A:L,12,0)</f>
        <v>192.00</v>
      </c>
      <c r="F13" s="4" t="str">
        <f>VLOOKUP(A13,HOP!A:C,3,0)</f>
        <v>2582941</v>
      </c>
      <c r="G13" s="4">
        <f t="shared" si="0"/>
        <v>0</v>
      </c>
      <c r="H13" s="4" t="str">
        <f t="shared" si="1"/>
        <v>，2582941</v>
      </c>
      <c r="I13" s="4" t="str">
        <f>VLOOKUP(A13,HOP!A:U,21,0)</f>
        <v>直连</v>
      </c>
    </row>
    <row r="14" s="4" customFormat="1" spans="1:9">
      <c r="A14" s="5">
        <v>18081346490</v>
      </c>
      <c r="B14" s="6">
        <v>44722</v>
      </c>
      <c r="C14" s="6">
        <v>44723</v>
      </c>
      <c r="D14" s="4">
        <v>130</v>
      </c>
      <c r="E14" s="4" t="str">
        <f>VLOOKUP(A14,HOP!A:L,12,0)</f>
        <v>130.00</v>
      </c>
      <c r="F14" s="4" t="str">
        <f>VLOOKUP(A14,HOP!A:C,3,0)</f>
        <v>2583026</v>
      </c>
      <c r="G14" s="4">
        <f t="shared" si="0"/>
        <v>0</v>
      </c>
      <c r="H14" s="4" t="str">
        <f t="shared" si="1"/>
        <v>，2583026</v>
      </c>
      <c r="I14" s="4" t="str">
        <f>VLOOKUP(A14,HOP!A:U,21,0)</f>
        <v>直连</v>
      </c>
    </row>
    <row r="15" s="4" customFormat="1" spans="1:9">
      <c r="A15" s="5">
        <v>18081587907</v>
      </c>
      <c r="B15" s="6">
        <v>44722</v>
      </c>
      <c r="C15" s="6">
        <v>44723</v>
      </c>
      <c r="D15" s="4">
        <v>377</v>
      </c>
      <c r="E15" s="4" t="str">
        <f>VLOOKUP(A15,HOP!A:L,12,0)</f>
        <v>377.00</v>
      </c>
      <c r="F15" s="4" t="str">
        <f>VLOOKUP(A15,HOP!A:C,3,0)</f>
        <v>2583199</v>
      </c>
      <c r="G15" s="4">
        <f t="shared" si="0"/>
        <v>0</v>
      </c>
      <c r="H15" s="4" t="str">
        <f t="shared" si="1"/>
        <v>，2583199</v>
      </c>
      <c r="I15" s="4" t="str">
        <f>VLOOKUP(A15,HOP!A:U,21,0)</f>
        <v>直连</v>
      </c>
    </row>
    <row r="16" s="4" customFormat="1" spans="1:9">
      <c r="A16" s="5">
        <v>18084229066</v>
      </c>
      <c r="B16" s="6">
        <v>44722</v>
      </c>
      <c r="C16" s="6">
        <v>44723</v>
      </c>
      <c r="D16" s="4">
        <v>516</v>
      </c>
      <c r="E16" s="4" t="str">
        <f>VLOOKUP(A16,HOP!A:L,12,0)</f>
        <v>516.00</v>
      </c>
      <c r="F16" s="4" t="str">
        <f>VLOOKUP(A16,HOP!A:C,3,0)</f>
        <v>2583556</v>
      </c>
      <c r="G16" s="4">
        <f t="shared" si="0"/>
        <v>0</v>
      </c>
      <c r="H16" s="4" t="str">
        <f t="shared" si="1"/>
        <v>，2583556</v>
      </c>
      <c r="I16" s="4" t="str">
        <f>VLOOKUP(A16,HOP!A:U,21,0)</f>
        <v>直连</v>
      </c>
    </row>
    <row r="17" s="4" customFormat="1" spans="1:9">
      <c r="A17" s="5">
        <v>18084453780</v>
      </c>
      <c r="B17" s="6">
        <v>44722</v>
      </c>
      <c r="C17" s="6">
        <v>44723</v>
      </c>
      <c r="D17" s="4">
        <v>37</v>
      </c>
      <c r="E17" s="4" t="str">
        <f>VLOOKUP(A17,HOP!A:L,12,0)</f>
        <v>37.00</v>
      </c>
      <c r="F17" s="4" t="str">
        <f>VLOOKUP(A17,HOP!A:C,3,0)</f>
        <v>2583723</v>
      </c>
      <c r="G17" s="4">
        <f t="shared" si="0"/>
        <v>0</v>
      </c>
      <c r="H17" s="4" t="str">
        <f t="shared" si="1"/>
        <v>，2583723</v>
      </c>
      <c r="I17" s="4" t="str">
        <f>VLOOKUP(A17,HOP!A:U,21,0)</f>
        <v>直连</v>
      </c>
    </row>
    <row r="18" s="4" customFormat="1" spans="1:9">
      <c r="A18" s="5">
        <v>18087892033</v>
      </c>
      <c r="B18" s="6">
        <v>44722</v>
      </c>
      <c r="C18" s="6">
        <v>44723</v>
      </c>
      <c r="D18" s="4">
        <v>64</v>
      </c>
      <c r="E18" s="4" t="str">
        <f>VLOOKUP(A18,HOP!A:L,12,0)</f>
        <v>64.00</v>
      </c>
      <c r="F18" s="4" t="str">
        <f>VLOOKUP(A18,HOP!A:C,3,0)</f>
        <v>2584666</v>
      </c>
      <c r="G18" s="4">
        <f t="shared" si="0"/>
        <v>0</v>
      </c>
      <c r="H18" s="4" t="str">
        <f t="shared" si="1"/>
        <v>，2584666</v>
      </c>
      <c r="I18" s="4" t="str">
        <f>VLOOKUP(A18,HOP!A:U,21,0)</f>
        <v>直连</v>
      </c>
    </row>
    <row r="19" s="4" customFormat="1" spans="1:9">
      <c r="A19" s="5">
        <v>18088928006</v>
      </c>
      <c r="B19" s="6">
        <v>44722</v>
      </c>
      <c r="C19" s="6">
        <v>44723</v>
      </c>
      <c r="D19" s="4">
        <v>141</v>
      </c>
      <c r="E19" s="4" t="str">
        <f>VLOOKUP(A19,HOP!A:L,12,0)</f>
        <v>141.00</v>
      </c>
      <c r="F19" s="4" t="str">
        <f>VLOOKUP(A19,HOP!A:C,3,0)</f>
        <v>2585031</v>
      </c>
      <c r="G19" s="4">
        <f t="shared" si="0"/>
        <v>0</v>
      </c>
      <c r="H19" s="4" t="str">
        <f t="shared" si="1"/>
        <v>，2585031</v>
      </c>
      <c r="I19" s="4" t="str">
        <f>VLOOKUP(A19,HOP!A:U,21,0)</f>
        <v>直连</v>
      </c>
    </row>
    <row r="21" spans="4:4">
      <c r="D21" s="4">
        <f>SUM(D2:D20)</f>
        <v>4773</v>
      </c>
    </row>
    <row r="26" spans="1:1">
      <c r="A26" s="4" t="s">
        <v>128</v>
      </c>
    </row>
    <row r="27" spans="1:1">
      <c r="A27" s="4" t="s">
        <v>129</v>
      </c>
    </row>
    <row r="28" spans="1:1">
      <c r="A28" s="4" t="s">
        <v>130</v>
      </c>
    </row>
  </sheetData>
  <autoFilter ref="A1:XFD21">
    <filterColumn colId="3">
      <filters blank="1">
        <filter val="192"/>
        <filter val="114"/>
        <filter val="516"/>
        <filter val="758"/>
        <filter val="64"/>
        <filter val="927"/>
        <filter val="169"/>
        <filter val="130"/>
        <filter val="4773"/>
        <filter val="234"/>
        <filter val="275"/>
        <filter val="37"/>
        <filter val="377"/>
        <filter val="141"/>
        <filter val="204"/>
        <filter val="546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134</v>
      </c>
      <c r="E1" s="2" t="s">
        <v>13</v>
      </c>
      <c r="F1" s="2" t="s">
        <v>5</v>
      </c>
      <c r="G1" s="2" t="s">
        <v>6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3">
        <v>18088928006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30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3">
        <v>18087892033</v>
      </c>
      <c r="B3" s="1" t="s">
        <v>149</v>
      </c>
      <c r="C3" s="1" t="s">
        <v>165</v>
      </c>
      <c r="D3" s="1" t="s">
        <v>166</v>
      </c>
      <c r="E3" s="1" t="s">
        <v>167</v>
      </c>
      <c r="F3" s="1" t="s">
        <v>149</v>
      </c>
      <c r="G3" s="1" t="s">
        <v>153</v>
      </c>
      <c r="H3" s="1" t="s">
        <v>154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170</v>
      </c>
      <c r="S3" s="1" t="s">
        <v>162</v>
      </c>
      <c r="T3" s="1" t="s">
        <v>163</v>
      </c>
      <c r="U3" s="1" t="s">
        <v>164</v>
      </c>
    </row>
    <row r="4" s="1" customFormat="1" spans="1:21">
      <c r="A4" s="3">
        <v>18084453780</v>
      </c>
      <c r="B4" s="1" t="s">
        <v>149</v>
      </c>
      <c r="C4" s="1" t="s">
        <v>171</v>
      </c>
      <c r="D4" s="1" t="s">
        <v>172</v>
      </c>
      <c r="E4" s="1" t="s">
        <v>173</v>
      </c>
      <c r="F4" s="1" t="s">
        <v>149</v>
      </c>
      <c r="G4" s="1" t="s">
        <v>153</v>
      </c>
      <c r="H4" s="1" t="s">
        <v>154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176</v>
      </c>
      <c r="S4" s="1" t="s">
        <v>162</v>
      </c>
      <c r="T4" s="1" t="s">
        <v>163</v>
      </c>
      <c r="U4" s="1" t="s">
        <v>164</v>
      </c>
    </row>
    <row r="5" s="1" customFormat="1" spans="1:21">
      <c r="A5" s="3">
        <v>18084229066</v>
      </c>
      <c r="B5" s="1" t="s">
        <v>149</v>
      </c>
      <c r="C5" s="1" t="s">
        <v>177</v>
      </c>
      <c r="D5" s="1" t="s">
        <v>178</v>
      </c>
      <c r="E5" s="1" t="s">
        <v>179</v>
      </c>
      <c r="F5" s="1" t="s">
        <v>149</v>
      </c>
      <c r="G5" s="1" t="s">
        <v>153</v>
      </c>
      <c r="H5" s="1" t="s">
        <v>154</v>
      </c>
      <c r="I5" s="1" t="s">
        <v>180</v>
      </c>
      <c r="J5" s="1" t="s">
        <v>30</v>
      </c>
      <c r="K5" s="1" t="s">
        <v>181</v>
      </c>
      <c r="L5" s="1" t="s">
        <v>181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182</v>
      </c>
      <c r="S5" s="1" t="s">
        <v>162</v>
      </c>
      <c r="T5" s="1" t="s">
        <v>163</v>
      </c>
      <c r="U5" s="1" t="s">
        <v>164</v>
      </c>
    </row>
    <row r="6" s="1" customFormat="1" spans="1:21">
      <c r="A6" s="3">
        <v>18081587907</v>
      </c>
      <c r="B6" s="1" t="s">
        <v>183</v>
      </c>
      <c r="C6" s="1" t="s">
        <v>184</v>
      </c>
      <c r="D6" s="1" t="s">
        <v>185</v>
      </c>
      <c r="E6" s="1" t="s">
        <v>186</v>
      </c>
      <c r="F6" s="1" t="s">
        <v>149</v>
      </c>
      <c r="G6" s="1" t="s">
        <v>153</v>
      </c>
      <c r="H6" s="1" t="s">
        <v>154</v>
      </c>
      <c r="I6" s="1" t="s">
        <v>187</v>
      </c>
      <c r="J6" s="1" t="s">
        <v>30</v>
      </c>
      <c r="K6" s="1" t="s">
        <v>188</v>
      </c>
      <c r="L6" s="1" t="s">
        <v>188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189</v>
      </c>
      <c r="S6" s="1" t="s">
        <v>162</v>
      </c>
      <c r="T6" s="1" t="s">
        <v>163</v>
      </c>
      <c r="U6" s="1" t="s">
        <v>164</v>
      </c>
    </row>
    <row r="7" s="1" customFormat="1" spans="1:21">
      <c r="A7" s="3">
        <v>18081346490</v>
      </c>
      <c r="B7" s="1" t="s">
        <v>183</v>
      </c>
      <c r="C7" s="1" t="s">
        <v>190</v>
      </c>
      <c r="D7" s="1" t="s">
        <v>191</v>
      </c>
      <c r="E7" s="1" t="s">
        <v>192</v>
      </c>
      <c r="F7" s="1" t="s">
        <v>149</v>
      </c>
      <c r="G7" s="1" t="s">
        <v>153</v>
      </c>
      <c r="H7" s="1" t="s">
        <v>154</v>
      </c>
      <c r="I7" s="1" t="s">
        <v>193</v>
      </c>
      <c r="J7" s="1" t="s">
        <v>30</v>
      </c>
      <c r="K7" s="1" t="s">
        <v>194</v>
      </c>
      <c r="L7" s="1" t="s">
        <v>194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195</v>
      </c>
      <c r="S7" s="1" t="s">
        <v>162</v>
      </c>
      <c r="T7" s="1" t="s">
        <v>163</v>
      </c>
      <c r="U7" s="1" t="s">
        <v>164</v>
      </c>
    </row>
    <row r="8" s="1" customFormat="1" spans="1:21">
      <c r="A8" s="3">
        <v>18081220087</v>
      </c>
      <c r="B8" s="1" t="s">
        <v>183</v>
      </c>
      <c r="C8" s="1" t="s">
        <v>196</v>
      </c>
      <c r="D8" s="1" t="s">
        <v>197</v>
      </c>
      <c r="E8" s="1" t="s">
        <v>198</v>
      </c>
      <c r="F8" s="1" t="s">
        <v>149</v>
      </c>
      <c r="G8" s="1" t="s">
        <v>153</v>
      </c>
      <c r="H8" s="1" t="s">
        <v>154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201</v>
      </c>
      <c r="S8" s="1" t="s">
        <v>162</v>
      </c>
      <c r="T8" s="1" t="s">
        <v>163</v>
      </c>
      <c r="U8" s="1" t="s">
        <v>164</v>
      </c>
    </row>
    <row r="9" s="1" customFormat="1" spans="1:21">
      <c r="A9" s="3">
        <v>18080492664</v>
      </c>
      <c r="B9" s="1" t="s">
        <v>183</v>
      </c>
      <c r="C9" s="1" t="s">
        <v>202</v>
      </c>
      <c r="D9" s="1" t="s">
        <v>185</v>
      </c>
      <c r="E9" s="1" t="s">
        <v>203</v>
      </c>
      <c r="F9" s="1" t="s">
        <v>183</v>
      </c>
      <c r="G9" s="1" t="s">
        <v>153</v>
      </c>
      <c r="H9" s="1" t="s">
        <v>154</v>
      </c>
      <c r="I9" s="1" t="s">
        <v>204</v>
      </c>
      <c r="J9" s="1" t="s">
        <v>30</v>
      </c>
      <c r="K9" s="1" t="s">
        <v>205</v>
      </c>
      <c r="L9" s="1" t="s">
        <v>205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206</v>
      </c>
      <c r="S9" s="1" t="s">
        <v>162</v>
      </c>
      <c r="T9" s="1" t="s">
        <v>163</v>
      </c>
      <c r="U9" s="1" t="s">
        <v>164</v>
      </c>
    </row>
    <row r="10" s="1" customFormat="1" spans="1:21">
      <c r="A10" s="3">
        <v>18077115301</v>
      </c>
      <c r="B10" s="1" t="s">
        <v>183</v>
      </c>
      <c r="C10" s="1" t="s">
        <v>207</v>
      </c>
      <c r="D10" s="1" t="s">
        <v>208</v>
      </c>
      <c r="E10" s="1" t="s">
        <v>209</v>
      </c>
      <c r="F10" s="1" t="s">
        <v>183</v>
      </c>
      <c r="G10" s="1" t="s">
        <v>153</v>
      </c>
      <c r="H10" s="1" t="s">
        <v>154</v>
      </c>
      <c r="I10" s="1" t="s">
        <v>210</v>
      </c>
      <c r="J10" s="1" t="s">
        <v>30</v>
      </c>
      <c r="K10" s="1" t="s">
        <v>211</v>
      </c>
      <c r="L10" s="1" t="s">
        <v>211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212</v>
      </c>
      <c r="S10" s="1" t="s">
        <v>162</v>
      </c>
      <c r="T10" s="1" t="s">
        <v>163</v>
      </c>
      <c r="U10" s="1" t="s">
        <v>164</v>
      </c>
    </row>
    <row r="11" s="1" customFormat="1" spans="1:21">
      <c r="A11" s="3">
        <v>18076522942</v>
      </c>
      <c r="B11" s="1" t="s">
        <v>213</v>
      </c>
      <c r="C11" s="1" t="s">
        <v>214</v>
      </c>
      <c r="D11" s="1" t="s">
        <v>215</v>
      </c>
      <c r="E11" s="1" t="s">
        <v>216</v>
      </c>
      <c r="F11" s="1" t="s">
        <v>149</v>
      </c>
      <c r="G11" s="1" t="s">
        <v>153</v>
      </c>
      <c r="H11" s="1" t="s">
        <v>154</v>
      </c>
      <c r="I11" s="1" t="s">
        <v>217</v>
      </c>
      <c r="J11" s="1" t="s">
        <v>30</v>
      </c>
      <c r="K11" s="1" t="s">
        <v>218</v>
      </c>
      <c r="L11" s="1" t="s">
        <v>218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219</v>
      </c>
      <c r="S11" s="1" t="s">
        <v>162</v>
      </c>
      <c r="T11" s="1" t="s">
        <v>163</v>
      </c>
      <c r="U11" s="1" t="s">
        <v>164</v>
      </c>
    </row>
    <row r="12" s="1" customFormat="1" spans="1:21">
      <c r="A12" s="3">
        <v>18073087455</v>
      </c>
      <c r="B12" s="1" t="s">
        <v>213</v>
      </c>
      <c r="C12" s="1" t="s">
        <v>220</v>
      </c>
      <c r="D12" s="1" t="s">
        <v>221</v>
      </c>
      <c r="E12" s="1" t="s">
        <v>222</v>
      </c>
      <c r="F12" s="1" t="s">
        <v>213</v>
      </c>
      <c r="G12" s="1" t="s">
        <v>153</v>
      </c>
      <c r="H12" s="1" t="s">
        <v>154</v>
      </c>
      <c r="I12" s="1" t="s">
        <v>223</v>
      </c>
      <c r="J12" s="1" t="s">
        <v>30</v>
      </c>
      <c r="K12" s="1" t="s">
        <v>224</v>
      </c>
      <c r="L12" s="1" t="s">
        <v>224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225</v>
      </c>
      <c r="S12" s="1" t="s">
        <v>162</v>
      </c>
      <c r="T12" s="1" t="s">
        <v>163</v>
      </c>
      <c r="U12" s="1" t="s">
        <v>164</v>
      </c>
    </row>
    <row r="13" s="1" customFormat="1" spans="1:21">
      <c r="A13" s="3">
        <v>18062994185</v>
      </c>
      <c r="B13" s="1" t="s">
        <v>226</v>
      </c>
      <c r="C13" s="1" t="s">
        <v>227</v>
      </c>
      <c r="D13" s="1" t="s">
        <v>228</v>
      </c>
      <c r="E13" s="1" t="s">
        <v>229</v>
      </c>
      <c r="F13" s="1" t="s">
        <v>230</v>
      </c>
      <c r="G13" s="1" t="s">
        <v>153</v>
      </c>
      <c r="H13" s="1" t="s">
        <v>154</v>
      </c>
      <c r="I13" s="1" t="s">
        <v>231</v>
      </c>
      <c r="J13" s="1" t="s">
        <v>30</v>
      </c>
      <c r="K13" s="1" t="s">
        <v>232</v>
      </c>
      <c r="L13" s="1" t="s">
        <v>232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233</v>
      </c>
      <c r="S13" s="1" t="s">
        <v>162</v>
      </c>
      <c r="T13" s="1" t="s">
        <v>163</v>
      </c>
      <c r="U13" s="1" t="s">
        <v>164</v>
      </c>
    </row>
    <row r="14" s="1" customFormat="1" spans="1:21">
      <c r="A14" s="3">
        <v>18043449470</v>
      </c>
      <c r="B14" s="1" t="s">
        <v>234</v>
      </c>
      <c r="C14" s="1" t="s">
        <v>235</v>
      </c>
      <c r="D14" s="1" t="s">
        <v>236</v>
      </c>
      <c r="E14" s="1" t="s">
        <v>237</v>
      </c>
      <c r="F14" s="1" t="s">
        <v>149</v>
      </c>
      <c r="G14" s="1" t="s">
        <v>153</v>
      </c>
      <c r="H14" s="1" t="s">
        <v>154</v>
      </c>
      <c r="I14" s="1" t="s">
        <v>238</v>
      </c>
      <c r="J14" s="1" t="s">
        <v>30</v>
      </c>
      <c r="K14" s="1" t="s">
        <v>239</v>
      </c>
      <c r="L14" s="1" t="s">
        <v>239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240</v>
      </c>
      <c r="S14" s="1" t="s">
        <v>162</v>
      </c>
      <c r="T14" s="1" t="s">
        <v>163</v>
      </c>
      <c r="U14" s="1" t="s">
        <v>164</v>
      </c>
    </row>
    <row r="15" s="1" customFormat="1" spans="1:21">
      <c r="A15" s="3">
        <v>17996992772</v>
      </c>
      <c r="B15" s="1" t="s">
        <v>241</v>
      </c>
      <c r="C15" s="1" t="s">
        <v>242</v>
      </c>
      <c r="D15" s="1" t="s">
        <v>243</v>
      </c>
      <c r="E15" s="1" t="s">
        <v>244</v>
      </c>
      <c r="F15" s="1" t="s">
        <v>149</v>
      </c>
      <c r="G15" s="1" t="s">
        <v>153</v>
      </c>
      <c r="H15" s="1" t="s">
        <v>154</v>
      </c>
      <c r="I15" s="1" t="s">
        <v>245</v>
      </c>
      <c r="J15" s="1" t="s">
        <v>30</v>
      </c>
      <c r="K15" s="1" t="s">
        <v>246</v>
      </c>
      <c r="L15" s="1" t="s">
        <v>246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247</v>
      </c>
      <c r="S15" s="1" t="s">
        <v>162</v>
      </c>
      <c r="T15" s="1" t="s">
        <v>163</v>
      </c>
      <c r="U15" s="1" t="s">
        <v>164</v>
      </c>
    </row>
    <row r="16" s="1" customFormat="1" spans="1:21">
      <c r="A16" s="3">
        <v>17996777698</v>
      </c>
      <c r="B16" s="1" t="s">
        <v>241</v>
      </c>
      <c r="C16" s="1" t="s">
        <v>248</v>
      </c>
      <c r="D16" s="1" t="s">
        <v>249</v>
      </c>
      <c r="E16" s="1" t="s">
        <v>250</v>
      </c>
      <c r="F16" s="1" t="s">
        <v>149</v>
      </c>
      <c r="G16" s="1" t="s">
        <v>153</v>
      </c>
      <c r="H16" s="1" t="s">
        <v>154</v>
      </c>
      <c r="I16" s="1" t="s">
        <v>251</v>
      </c>
      <c r="J16" s="1" t="s">
        <v>30</v>
      </c>
      <c r="K16" s="1" t="s">
        <v>252</v>
      </c>
      <c r="L16" s="1" t="s">
        <v>252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253</v>
      </c>
      <c r="S16" s="1" t="s">
        <v>162</v>
      </c>
      <c r="T16" s="1" t="s">
        <v>163</v>
      </c>
      <c r="U16" s="1" t="s">
        <v>164</v>
      </c>
    </row>
    <row r="17" s="1" customFormat="1" spans="1:21">
      <c r="A17" s="3">
        <v>17491341908</v>
      </c>
      <c r="B17" s="1" t="s">
        <v>254</v>
      </c>
      <c r="C17" s="1" t="s">
        <v>255</v>
      </c>
      <c r="D17" s="1" t="s">
        <v>256</v>
      </c>
      <c r="E17" s="1" t="s">
        <v>257</v>
      </c>
      <c r="F17" s="1" t="s">
        <v>149</v>
      </c>
      <c r="G17" s="1" t="s">
        <v>153</v>
      </c>
      <c r="H17" s="1" t="s">
        <v>154</v>
      </c>
      <c r="I17" s="1" t="s">
        <v>258</v>
      </c>
      <c r="J17" s="1" t="s">
        <v>30</v>
      </c>
      <c r="K17" s="1" t="s">
        <v>259</v>
      </c>
      <c r="L17" s="1" t="s">
        <v>259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260</v>
      </c>
      <c r="S17" s="1" t="s">
        <v>162</v>
      </c>
      <c r="T17" s="1" t="s">
        <v>163</v>
      </c>
      <c r="U17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2022-06-14T01:57:20Z</dcterms:created>
  <dcterms:modified xsi:type="dcterms:W3CDTF">2022-06-14T02:14:17Z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9439E864408F44969B3093D72C10E706</vt:lpwstr>
  </property>
  <property fmtid="{D5CDD505-2E9C-101B-9397-08002B2CF9AE}" pid="3" name="KSOProductBuildVer">
    <vt:lpwstr>2052-11.1.0.11744</vt:lpwstr>
  </property>
</Properties>
</file>