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<sst xmlns="http://schemas.openxmlformats.org/spreadsheetml/2006/main" count="440" uniqueCount="176">
  <si>
    <t>去哪儿网酒店预付对账单</t>
  </si>
  <si>
    <t>供应商名称：</t>
  </si>
  <si>
    <t>汇趣住</t>
  </si>
  <si>
    <t>结算周期：</t>
  </si>
  <si>
    <t>2022-06-13至2022-06-14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</si>
  <si>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</si>
  <si>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</si>
  <si>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</si>
  <si>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</si>
  <si>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</si>
  <si>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</si>
  <si>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</si>
  <si>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</si>
  <si>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</si>
  <si>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</si>
  <si>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</si>
  <si>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</si>
  <si>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</si>
  <si>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</si>
  <si>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</si>
  <si>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¥782.00</t>
  </si>
  <si>
    <t>¥103.00</t>
  </si>
  <si>
    <t>-¥30.00</t>
  </si>
  <si>
    <t>¥649.00</t>
  </si>
  <si>
    <t>分类信息</t>
  </si>
  <si>
    <t>业务类型</t>
  </si>
  <si>
    <t>酒店预付（点击查看明细）</t>
  </si>
  <si>
    <t>¥679.00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</si>
  <si>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</si>
  <si>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</si>
  <si>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</si>
  <si>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</si>
  <si>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</si>
  <si>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</si>
  <si>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</si>
  <si>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</si>
  <si>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</si>
  <si>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</si>
  <si>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</si>
  <si>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</si>
  <si>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</si>
  <si>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</si>
  <si>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</si>
  <si>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</si>
  <si>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</si>
  <si>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</si>
  <si>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</si>
  <si>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</si>
  <si>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</si>
  <si>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</si>
  <si>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</si>
  <si>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</si>
  <si>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</si>
  <si>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</si>
  <si>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</si>
  <si>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</si>
  <si>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</si>
  <si>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</si>
  <si>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</si>
  <si>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</si>
  <si>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</si>
  <si>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</si>
  <si>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</si>
  <si>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</si>
  <si>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</si>
  <si>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</si>
  <si>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</si>
  <si>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</si>
  <si>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</si>
  <si>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</si>
  <si>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</si>
  <si>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</si>
  <si>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103024343754</t>
  </si>
  <si>
    <t>酒店预付</t>
  </si>
  <si>
    <t>否</t>
  </si>
  <si>
    <t>普通</t>
  </si>
  <si>
    <t>384497058</t>
  </si>
  <si>
    <t>如家酒店·neo(珠海拱北口岸轻轨总站店)</t>
  </si>
  <si>
    <t>1639468</t>
  </si>
  <si>
    <t>席艺玮</t>
  </si>
  <si>
    <t>2022-06-10</t>
  </si>
  <si>
    <t>2022-06-13</t>
  </si>
  <si>
    <t>2022-06-14</t>
  </si>
  <si>
    <t>¥158.00</t>
  </si>
  <si>
    <t>¥21.00</t>
  </si>
  <si>
    <t>¥137.00</t>
  </si>
  <si>
    <t>大床房A</t>
  </si>
  <si>
    <t>WEBSITE</t>
  </si>
  <si>
    <t>103025322405</t>
  </si>
  <si>
    <t>375505683</t>
  </si>
  <si>
    <t>宸玥博辰酒店(成都国色天乡店)</t>
  </si>
  <si>
    <t>随宁宁</t>
  </si>
  <si>
    <t>2022-06-11</t>
  </si>
  <si>
    <t>¥152.00</t>
  </si>
  <si>
    <t>¥20.00</t>
  </si>
  <si>
    <t>¥132.00</t>
  </si>
  <si>
    <t>格菲大床房</t>
  </si>
  <si>
    <t>103025538903</t>
  </si>
  <si>
    <t>381714885</t>
  </si>
  <si>
    <t>IU酒店(兰州火车站店)</t>
  </si>
  <si>
    <t>陈浩文</t>
  </si>
  <si>
    <t>2022-06-12</t>
  </si>
  <si>
    <t>¥334.00</t>
  </si>
  <si>
    <t>¥44.00</t>
  </si>
  <si>
    <t>¥290.00</t>
  </si>
  <si>
    <t>小U超级大床房</t>
  </si>
  <si>
    <t>103025203421</t>
  </si>
  <si>
    <t>384566865</t>
  </si>
  <si>
    <t>临汾欢乐宾馆</t>
  </si>
  <si>
    <t>胡东</t>
  </si>
  <si>
    <t>¥138.00</t>
  </si>
  <si>
    <t>¥18.00</t>
  </si>
  <si>
    <t>¥120.00</t>
  </si>
  <si>
    <t>特惠大床房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</si>
  <si>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</si>
  <si>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</si>
  <si>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</si>
  <si>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</si>
  <si>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</si>
  <si>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</si>
  <si>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</si>
  <si>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</si>
  <si>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</si>
  <si>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NIMH2022060918042821727RX0</t>
  </si>
  <si>
    <t>103023972193</t>
  </si>
  <si>
    <t>赔付-房费追回</t>
  </si>
  <si>
    <t>--</t>
  </si>
  <si>
    <t>用户进线告知满房，联系代理告知订单无法安排，流程处理，用户新单103023136087，核实差价30元，线下打款，认可#追赔系统-预付扣款直连#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</si>
  <si>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</si>
  <si>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</si>
  <si>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30</t>
    </r>
    <r>
      <rPr>
        <sz val="10"/>
        <rFont val="宋体"/>
        <charset val="134"/>
      </rPr>
      <t>元</t>
    </r>
  </si>
  <si>
    <t>A220615113303481</t>
  </si>
  <si>
    <r>
      <t>总计：</t>
    </r>
    <r>
      <rPr>
        <sz val="10"/>
        <rFont val="Arial"/>
        <charset val="134"/>
      </rPr>
      <t>649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</si>
  <si>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</si>
  <si>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</si>
  <si>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</si>
  <si>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</si>
  <si>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</si>
  <si>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</si>
  <si>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</si>
  <si>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</si>
  <si>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</si>
  <si>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</si>
  <si>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</si>
  <si>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</si>
  <si>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</si>
  <si>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</si>
  <si>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</si>
  <si>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</si>
  <si>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</si>
  <si>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2586264</t>
  </si>
  <si>
    <t>132.00</t>
  </si>
  <si>
    <t>RMB</t>
  </si>
  <si>
    <t>0</t>
  </si>
  <si>
    <t>0.00</t>
  </si>
  <si>
    <t>汇趣住国内直连</t>
  </si>
  <si>
    <t>01.011247</t>
  </si>
  <si>
    <t>2022-06-11 14:38:50</t>
  </si>
  <si>
    <t>直连</t>
  </si>
  <si>
    <t>2586236</t>
  </si>
  <si>
    <t>120.00</t>
  </si>
  <si>
    <t>2022-06-11 14:21:17</t>
  </si>
  <si>
    <t>2585928</t>
  </si>
  <si>
    <t>290.00</t>
  </si>
  <si>
    <t>2022-06-11 11:24:15</t>
  </si>
  <si>
    <t>103025252332</t>
  </si>
  <si>
    <t>2585617</t>
  </si>
  <si>
    <t>北京悠悠精品酒店</t>
  </si>
  <si>
    <t>彭浚桓</t>
  </si>
  <si>
    <t>618.00</t>
  </si>
  <si>
    <t>-618</t>
  </si>
  <si>
    <t>2022-06-11 06:10:01</t>
  </si>
  <si>
    <t>2584891</t>
  </si>
  <si>
    <t>如家酒店（珠海拱北口岸店）</t>
  </si>
  <si>
    <t>137.00</t>
  </si>
  <si>
    <t>2022-06-10 18:57:24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</si>
</sst>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0" borderId="11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29" borderId="15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81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2</v>
      </c>
      <c r="N4" s="7" t="s">
        <v>92</v>
      </c>
      <c r="O4" s="7" t="s">
        <v>101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2</v>
      </c>
      <c r="N5" s="7" t="s">
        <v>92</v>
      </c>
      <c r="O5" s="7" t="s">
        <v>101</v>
      </c>
      <c r="P5" s="7" t="s">
        <v>82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customHeight="1" spans="1:32">
      <c r="A6" s="10" t="s">
        <v>114</v>
      </c>
      <c r="B6" s="10"/>
      <c r="C6" s="10" t="s">
        <v>115</v>
      </c>
      <c r="D6" s="10"/>
      <c r="E6" s="10"/>
      <c r="F6" s="10"/>
      <c r="G6" s="10" t="s">
        <v>115</v>
      </c>
      <c r="H6" s="10" t="s">
        <v>115</v>
      </c>
      <c r="I6" s="10" t="s">
        <v>115</v>
      </c>
      <c r="J6" s="10" t="s">
        <v>115</v>
      </c>
      <c r="K6" s="10" t="s">
        <v>115</v>
      </c>
      <c r="L6" s="10" t="s">
        <v>115</v>
      </c>
      <c r="M6" s="10" t="s">
        <v>115</v>
      </c>
      <c r="N6" s="10" t="s">
        <v>115</v>
      </c>
      <c r="O6" s="10" t="s">
        <v>115</v>
      </c>
      <c r="P6" s="10" t="s">
        <v>115</v>
      </c>
      <c r="Q6" s="10"/>
      <c r="R6" s="13" t="s">
        <v>20</v>
      </c>
      <c r="S6" s="13" t="s">
        <v>19</v>
      </c>
      <c r="T6" s="10" t="s">
        <v>115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115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116</v>
      </c>
      <c r="B1" s="4" t="s">
        <v>117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118</v>
      </c>
      <c r="H1" s="4" t="s">
        <v>119</v>
      </c>
      <c r="I1" s="4" t="s">
        <v>13</v>
      </c>
      <c r="J1" s="4" t="s">
        <v>17</v>
      </c>
      <c r="K1" s="4" t="s">
        <v>18</v>
      </c>
      <c r="L1" s="11" t="s">
        <v>120</v>
      </c>
      <c r="M1" s="4" t="s">
        <v>121</v>
      </c>
      <c r="N1" s="4" t="s">
        <v>122</v>
      </c>
    </row>
    <row r="2" ht="14.25" customHeight="1" spans="1:256">
      <c r="A2" s="6" t="s">
        <v>123</v>
      </c>
      <c r="B2" s="7" t="s">
        <v>124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125</v>
      </c>
      <c r="I2" s="12" t="s">
        <v>22</v>
      </c>
      <c r="J2" s="12" t="s">
        <v>19</v>
      </c>
      <c r="K2" s="12" t="s">
        <v>22</v>
      </c>
      <c r="L2" s="7" t="s">
        <v>126</v>
      </c>
      <c r="M2" s="7" t="s">
        <v>127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114</v>
      </c>
      <c r="B3" s="10" t="s">
        <v>115</v>
      </c>
      <c r="C3" s="10" t="s">
        <v>115</v>
      </c>
      <c r="D3" s="10" t="s">
        <v>115</v>
      </c>
      <c r="E3" s="10"/>
      <c r="F3" s="10"/>
      <c r="G3" s="10" t="s">
        <v>115</v>
      </c>
      <c r="H3" s="10" t="s">
        <v>115</v>
      </c>
      <c r="I3" s="13" t="s">
        <v>22</v>
      </c>
      <c r="J3" s="13"/>
      <c r="K3" s="13"/>
      <c r="L3" s="10"/>
      <c r="M3" s="10" t="s">
        <v>115</v>
      </c>
      <c r="N3" t="s">
        <v>115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128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129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137</v>
      </c>
      <c r="E2" t="str">
        <f>VLOOKUP(A2,HOP!A:L,12,0)</f>
        <v>137.00</v>
      </c>
      <c r="F2" t="str">
        <f>VLOOKUP(A2,HOP!A:C,3,0)</f>
        <v>2584891</v>
      </c>
      <c r="G2">
        <f>D2-E2</f>
        <v>0</v>
      </c>
      <c r="H2" t="str">
        <f>$H$1&amp;F2</f>
        <v>，2584891</v>
      </c>
      <c r="I2" t="str">
        <f>VLOOKUP(A2,HOP!A:U,21,0)</f>
        <v>直连</v>
      </c>
    </row>
    <row r="3" ht="14.25" customHeight="1" spans="1:9">
      <c r="A3" s="6" t="s">
        <v>88</v>
      </c>
      <c r="B3" s="7" t="s">
        <v>81</v>
      </c>
      <c r="C3" s="7" t="s">
        <v>82</v>
      </c>
      <c r="D3" s="3">
        <v>132</v>
      </c>
      <c r="E3" t="str">
        <f>VLOOKUP(A3,HOP!A:L,12,0)</f>
        <v>132.00</v>
      </c>
      <c r="F3" t="str">
        <f>VLOOKUP(A3,HOP!A:C,3,0)</f>
        <v>2586264</v>
      </c>
      <c r="G3">
        <f>D3-E3</f>
        <v>0</v>
      </c>
      <c r="H3" t="str">
        <f>$H$1&amp;F3</f>
        <v>，2586264</v>
      </c>
      <c r="I3" t="str">
        <f>VLOOKUP(A3,HOP!A:U,21,0)</f>
        <v>直连</v>
      </c>
    </row>
    <row r="4" ht="14.25" customHeight="1" spans="1:9">
      <c r="A4" s="6" t="s">
        <v>97</v>
      </c>
      <c r="B4" s="7" t="s">
        <v>101</v>
      </c>
      <c r="C4" s="7" t="s">
        <v>82</v>
      </c>
      <c r="D4" s="3">
        <v>290</v>
      </c>
      <c r="E4" t="str">
        <f>VLOOKUP(A4,HOP!A:L,12,0)</f>
        <v>290.00</v>
      </c>
      <c r="F4" t="str">
        <f>VLOOKUP(A4,HOP!A:C,3,0)</f>
        <v>2585928</v>
      </c>
      <c r="G4">
        <f>D4-E4</f>
        <v>0</v>
      </c>
      <c r="H4" t="str">
        <f>$H$1&amp;F4</f>
        <v>，2585928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101</v>
      </c>
      <c r="C5" s="7" t="s">
        <v>82</v>
      </c>
      <c r="D5" s="3">
        <v>120</v>
      </c>
      <c r="E5" t="str">
        <f>VLOOKUP(A5,HOP!A:L,12,0)</f>
        <v>120.00</v>
      </c>
      <c r="F5" t="str">
        <f>VLOOKUP(A5,HOP!A:C,3,0)</f>
        <v>2586236</v>
      </c>
      <c r="G5">
        <f>D5-E5</f>
        <v>0</v>
      </c>
      <c r="H5" t="str">
        <f>$H$1&amp;F5</f>
        <v>，2586236</v>
      </c>
      <c r="I5" t="str">
        <f>VLOOKUP(A5,HOP!A:U,21,0)</f>
        <v>直连</v>
      </c>
    </row>
    <row r="6" spans="1:10">
      <c r="A6" s="43" t="s">
        <v>124</v>
      </c>
      <c r="D6" s="8">
        <v>-30</v>
      </c>
      <c r="E6" t="e">
        <f>VLOOKUP(A6,HOP!A:L,12,0)</f>
        <v>#N/A</v>
      </c>
      <c r="F6">
        <v>2582810</v>
      </c>
      <c r="G6" t="e">
        <f>D6-E6</f>
        <v>#N/A</v>
      </c>
      <c r="H6" t="str">
        <f>$H$1&amp;F6</f>
        <v>，2582810</v>
      </c>
      <c r="I6" t="e">
        <f>VLOOKUP(A6,HOP!A:U,21,0)</f>
        <v>#N/A</v>
      </c>
      <c r="J6" s="5" t="s">
        <v>130</v>
      </c>
    </row>
    <row r="8" spans="4:4">
      <c r="D8" s="3">
        <f>SUM(D2:D7)</f>
        <v>649</v>
      </c>
    </row>
    <row r="9" ht="14.25" spans="4:4">
      <c r="D9" s="9" t="s">
        <v>23</v>
      </c>
    </row>
    <row r="14" spans="1:1">
      <c r="A14" t="s">
        <v>131</v>
      </c>
    </row>
    <row r="15" spans="1:1">
      <c r="A15" s="5" t="s">
        <v>132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1">
      <c r="A1" s="2" t="s">
        <v>133</v>
      </c>
      <c r="B1" s="2" t="s">
        <v>134</v>
      </c>
      <c r="C1" s="2" t="s">
        <v>135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  <c r="U1" s="2" t="s">
        <v>149</v>
      </c>
    </row>
    <row r="2" s="1" customFormat="1" spans="1:21">
      <c r="A2" s="1" t="s">
        <v>88</v>
      </c>
      <c r="B2" s="1" t="s">
        <v>92</v>
      </c>
      <c r="C2" s="1" t="s">
        <v>150</v>
      </c>
      <c r="D2" s="1" t="s">
        <v>90</v>
      </c>
      <c r="E2" s="1" t="s">
        <v>91</v>
      </c>
      <c r="F2" s="1" t="s">
        <v>81</v>
      </c>
      <c r="G2" s="1" t="s">
        <v>82</v>
      </c>
      <c r="H2" s="1" t="s">
        <v>126</v>
      </c>
      <c r="I2" s="1" t="s">
        <v>151</v>
      </c>
      <c r="J2" s="1" t="s">
        <v>152</v>
      </c>
      <c r="K2" s="1" t="s">
        <v>151</v>
      </c>
      <c r="L2" s="1" t="s">
        <v>151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74</v>
      </c>
      <c r="T2" s="1" t="s">
        <v>36</v>
      </c>
      <c r="U2" s="1" t="s">
        <v>158</v>
      </c>
    </row>
    <row r="3" s="1" customFormat="1" spans="1:21">
      <c r="A3" s="1" t="s">
        <v>106</v>
      </c>
      <c r="B3" s="1" t="s">
        <v>92</v>
      </c>
      <c r="C3" s="1" t="s">
        <v>159</v>
      </c>
      <c r="D3" s="1" t="s">
        <v>108</v>
      </c>
      <c r="E3" s="1" t="s">
        <v>109</v>
      </c>
      <c r="F3" s="1" t="s">
        <v>101</v>
      </c>
      <c r="G3" s="1" t="s">
        <v>82</v>
      </c>
      <c r="H3" s="1" t="s">
        <v>126</v>
      </c>
      <c r="I3" s="1" t="s">
        <v>160</v>
      </c>
      <c r="J3" s="1" t="s">
        <v>152</v>
      </c>
      <c r="K3" s="1" t="s">
        <v>160</v>
      </c>
      <c r="L3" s="1" t="s">
        <v>160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161</v>
      </c>
      <c r="S3" s="1" t="s">
        <v>74</v>
      </c>
      <c r="T3" s="1" t="s">
        <v>36</v>
      </c>
      <c r="U3" s="1" t="s">
        <v>158</v>
      </c>
    </row>
    <row r="4" s="1" customFormat="1" spans="1:21">
      <c r="A4" s="1" t="s">
        <v>97</v>
      </c>
      <c r="B4" s="1" t="s">
        <v>92</v>
      </c>
      <c r="C4" s="1" t="s">
        <v>162</v>
      </c>
      <c r="D4" s="1" t="s">
        <v>99</v>
      </c>
      <c r="E4" s="1" t="s">
        <v>100</v>
      </c>
      <c r="F4" s="1" t="s">
        <v>101</v>
      </c>
      <c r="G4" s="1" t="s">
        <v>82</v>
      </c>
      <c r="H4" s="1" t="s">
        <v>126</v>
      </c>
      <c r="I4" s="1" t="s">
        <v>163</v>
      </c>
      <c r="J4" s="1" t="s">
        <v>152</v>
      </c>
      <c r="K4" s="1" t="s">
        <v>163</v>
      </c>
      <c r="L4" s="1" t="s">
        <v>163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156</v>
      </c>
      <c r="R4" s="1" t="s">
        <v>164</v>
      </c>
      <c r="S4" s="1" t="s">
        <v>74</v>
      </c>
      <c r="T4" s="1" t="s">
        <v>36</v>
      </c>
      <c r="U4" s="1" t="s">
        <v>158</v>
      </c>
    </row>
    <row r="5" s="1" customFormat="1" spans="1:21">
      <c r="A5" s="1" t="s">
        <v>165</v>
      </c>
      <c r="B5" s="1" t="s">
        <v>92</v>
      </c>
      <c r="C5" s="1" t="s">
        <v>166</v>
      </c>
      <c r="D5" s="1" t="s">
        <v>167</v>
      </c>
      <c r="E5" s="1" t="s">
        <v>168</v>
      </c>
      <c r="F5" s="1" t="s">
        <v>92</v>
      </c>
      <c r="G5" s="1" t="s">
        <v>82</v>
      </c>
      <c r="H5" s="1" t="s">
        <v>126</v>
      </c>
      <c r="I5" s="1" t="s">
        <v>169</v>
      </c>
      <c r="J5" s="1" t="s">
        <v>152</v>
      </c>
      <c r="K5" s="1" t="s">
        <v>169</v>
      </c>
      <c r="L5" s="1" t="s">
        <v>154</v>
      </c>
      <c r="M5" s="1" t="s">
        <v>170</v>
      </c>
      <c r="N5" s="1" t="s">
        <v>170</v>
      </c>
      <c r="O5" s="1" t="s">
        <v>154</v>
      </c>
      <c r="P5" s="1" t="s">
        <v>155</v>
      </c>
      <c r="Q5" s="1" t="s">
        <v>156</v>
      </c>
      <c r="R5" s="1" t="s">
        <v>171</v>
      </c>
      <c r="S5" s="1" t="s">
        <v>74</v>
      </c>
      <c r="T5" s="1" t="s">
        <v>36</v>
      </c>
      <c r="U5" s="1" t="s">
        <v>158</v>
      </c>
    </row>
    <row r="6" s="1" customFormat="1" spans="1:21">
      <c r="A6" s="1" t="s">
        <v>72</v>
      </c>
      <c r="B6" s="1" t="s">
        <v>80</v>
      </c>
      <c r="C6" s="1" t="s">
        <v>172</v>
      </c>
      <c r="D6" s="1" t="s">
        <v>173</v>
      </c>
      <c r="E6" s="1" t="s">
        <v>79</v>
      </c>
      <c r="F6" s="1" t="s">
        <v>81</v>
      </c>
      <c r="G6" s="1" t="s">
        <v>82</v>
      </c>
      <c r="H6" s="1" t="s">
        <v>126</v>
      </c>
      <c r="I6" s="1" t="s">
        <v>174</v>
      </c>
      <c r="J6" s="1" t="s">
        <v>152</v>
      </c>
      <c r="K6" s="1" t="s">
        <v>174</v>
      </c>
      <c r="L6" s="1" t="s">
        <v>174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156</v>
      </c>
      <c r="R6" s="1" t="s">
        <v>175</v>
      </c>
      <c r="S6" s="1" t="s">
        <v>74</v>
      </c>
      <c r="T6" s="1" t="s">
        <v>36</v>
      </c>
      <c r="U6" s="1" t="s">
        <v>158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2022-06-15T03:29:41Z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3A4FF66DE0CB4BE1869A3EA0BEAB9E85</vt:lpwstr>
  </property>
</Properties>
</file>