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<sst xmlns="http://schemas.openxmlformats.org/spreadsheetml/2006/main" count="110" uniqueCount="80">
  <si>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</si>
  <si>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</si>
  <si>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</si>
  <si>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</si>
  <si>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</si>
  <si>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</si>
  <si>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</si>
  <si>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</si>
  <si>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</si>
  <si>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</si>
  <si>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</si>
  <si>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</si>
  <si>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</si>
  <si>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</si>
  <si>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</si>
  <si>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</si>
  <si>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</si>
  <si>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</si>
  <si>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</si>
  <si>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</si>
  <si>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</si>
  <si>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</si>
  <si>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</si>
  <si>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</si>
  <si>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</si>
  <si>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18098408680	</t>
  </si>
  <si>
    <t>Ctrip</t>
  </si>
  <si>
    <t>正常</t>
  </si>
  <si>
    <t>[绵阳]绵阳凯南时尚酒店(77186573)</t>
  </si>
  <si>
    <t>投影房&lt;双人入住&gt;&lt;内宾&gt;&lt;预付&gt;&lt;无早&gt;</t>
  </si>
  <si>
    <t>CNY</t>
  </si>
  <si>
    <t>杨晨澳</t>
  </si>
  <si>
    <t>CA11323220616CNY</t>
  </si>
  <si>
    <t>未提现</t>
  </si>
  <si>
    <t>携程开票</t>
  </si>
  <si>
    <t xml:space="preserve">2587095	</t>
  </si>
  <si>
    <t xml:space="preserve">1535667345182199907	</t>
  </si>
  <si>
    <t>取消</t>
  </si>
  <si>
    <t xml:space="preserve">18102512861	</t>
  </si>
  <si>
    <t>[阳春]城市便捷酒店（阳春石林龙宫岩景区店）(77382486)</t>
  </si>
  <si>
    <t>特惠大床房&lt;双人入住&gt;&lt;内宾&gt;&lt;预付&gt;&lt;无早&gt;</t>
  </si>
  <si>
    <t>刘敏华</t>
  </si>
  <si>
    <t xml:space="preserve">	</t>
  </si>
  <si>
    <t>，</t>
  </si>
  <si>
    <t>A220616094337481</t>
  </si>
  <si>
    <t>CNY / HKD 当前参考汇率: 1.174231884</t>
  </si>
  <si>
    <t>总计： 128.27 CNY/
150.62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</si>
  <si>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</si>
  <si>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</si>
  <si>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</si>
  <si>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</si>
  <si>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</si>
  <si>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</si>
  <si>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</si>
  <si>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</si>
  <si>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</si>
  <si>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</si>
  <si>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</si>
  <si>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</si>
  <si>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</si>
  <si>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</si>
  <si>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</si>
  <si>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</si>
  <si>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</si>
  <si>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</si>
  <si>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</si>
  <si>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2587631</t>
  </si>
  <si>
    <t>城市便捷酒店（阳春石林龙宫岩景区店）</t>
  </si>
  <si>
    <t>2022-06-13</t>
  </si>
  <si>
    <t>退房日月结</t>
  </si>
  <si>
    <t>128.27</t>
  </si>
  <si>
    <t>RMB</t>
  </si>
  <si>
    <t>0</t>
  </si>
  <si>
    <t>0.00</t>
  </si>
  <si>
    <t>携程汇智国内直连</t>
  </si>
  <si>
    <t>1861</t>
  </si>
  <si>
    <t>2022-06-12 13:41:31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</si>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</sst>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44725</v>
      </c>
      <c r="H2" s="4">
        <v>1</v>
      </c>
      <c r="I2" s="4">
        <v>1</v>
      </c>
      <c r="J2" s="4">
        <v>1</v>
      </c>
      <c r="K2" s="4" t="s">
        <v>30</v>
      </c>
      <c r="L2" s="4">
        <v>80.65</v>
      </c>
      <c r="M2" s="4">
        <v>80.65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44728</v>
      </c>
      <c r="T2" s="4" t="s">
        <v>34</v>
      </c>
      <c r="U2" s="4">
        <v>80.65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44724</v>
      </c>
      <c r="G3" s="6">
        <v>44725</v>
      </c>
      <c r="H3" s="4">
        <v>1</v>
      </c>
      <c r="I3" s="4">
        <v>1</v>
      </c>
      <c r="J3" s="4">
        <v>1</v>
      </c>
      <c r="K3" s="4" t="s">
        <v>30</v>
      </c>
      <c r="L3" s="4">
        <v>-80.65</v>
      </c>
      <c r="M3" s="4">
        <v>-80.65</v>
      </c>
      <c r="N3" s="4" t="s">
        <v>31</v>
      </c>
      <c r="O3" s="4" t="s">
        <v>32</v>
      </c>
      <c r="P3" s="4" t="s">
        <v>33</v>
      </c>
      <c r="Q3" s="4">
        <v>0</v>
      </c>
      <c r="R3" s="7">
        <v>44724</v>
      </c>
      <c r="S3" s="6">
        <v>44728</v>
      </c>
      <c r="T3" s="4" t="s">
        <v>34</v>
      </c>
      <c r="U3" s="4">
        <v>-80.65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44724</v>
      </c>
      <c r="G4" s="6">
        <v>44725</v>
      </c>
      <c r="H4" s="4">
        <v>1</v>
      </c>
      <c r="I4" s="4">
        <v>1</v>
      </c>
      <c r="J4" s="4">
        <v>1</v>
      </c>
      <c r="K4" s="4" t="s">
        <v>30</v>
      </c>
      <c r="L4" s="4">
        <v>128.27</v>
      </c>
      <c r="M4" s="4">
        <v>128.27</v>
      </c>
      <c r="N4" s="4" t="s">
        <v>41</v>
      </c>
      <c r="O4" s="4" t="s">
        <v>32</v>
      </c>
      <c r="P4" s="4" t="s">
        <v>33</v>
      </c>
      <c r="Q4" s="4">
        <v>0</v>
      </c>
      <c r="R4" s="7">
        <v>44724</v>
      </c>
      <c r="S4" s="6">
        <v>44728</v>
      </c>
      <c r="T4" s="4" t="s">
        <v>34</v>
      </c>
      <c r="U4" s="4">
        <v>128.27</v>
      </c>
      <c r="V4" s="4">
        <v>0</v>
      </c>
      <c r="W4" s="4">
        <v>0</v>
      </c>
      <c r="X4" s="4" t="s">
        <v>42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5">
        <v>18098408680</v>
      </c>
      <c r="B2" s="6">
        <v>44724</v>
      </c>
      <c r="C2" s="6">
        <v>44725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18102512861</v>
      </c>
      <c r="B3" s="6">
        <v>44724</v>
      </c>
      <c r="C3" s="6">
        <v>44725</v>
      </c>
      <c r="D3" s="4">
        <v>128.27</v>
      </c>
      <c r="E3" s="4" t="str">
        <f>VLOOKUP(A3,HOP!A:L,12,0)</f>
        <v>128.27</v>
      </c>
      <c r="F3" s="4" t="str">
        <f>VLOOKUP(A3,HOP!A:C,3,0)</f>
        <v>2587631</v>
      </c>
      <c r="G3" s="4">
        <f>D3-E3</f>
        <v>0</v>
      </c>
      <c r="H3" s="4" t="str">
        <f>$H$1&amp;F3</f>
        <v>，2587631</v>
      </c>
      <c r="I3" s="4" t="str">
        <f>VLOOKUP(A3,HOP!A:U,21,0)</f>
        <v>直连</v>
      </c>
    </row>
    <row r="5" spans="4:4">
      <c r="D5" s="4">
        <f>SUM(D2:D4)</f>
        <v>128.27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autoFilter ref="A1:XFD5">
    <filterColumn colId="3">
      <filters blank="1">
        <filter val="128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</row>
    <row r="2" s="1" customFormat="1" spans="1:21">
      <c r="A2" s="3">
        <v>18102512861</v>
      </c>
      <c r="B2" s="1" t="s">
        <v>65</v>
      </c>
      <c r="C2" s="1" t="s">
        <v>66</v>
      </c>
      <c r="D2" s="1" t="s">
        <v>67</v>
      </c>
      <c r="E2" s="1" t="s">
        <v>41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2022-06-16T01:35:51Z</dcterms:created>
  <dcterms:modified xsi:type="dcterms:W3CDTF">2022-06-16T01:40:14Z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16F426A2A27540149EC175DE3084A7E4</vt:lpwstr>
  </property>
  <property fmtid="{D5CDD505-2E9C-101B-9397-08002B2CF9AE}" pid="3" name="KSOProductBuildVer">
    <vt:lpwstr>2052-11.1.0.11805</vt:lpwstr>
  </property>
</Properties>
</file>