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</definedName>
  </definedNames>
  <calcPr calcId="144525"/>
</workbook>
</file>

<file path=xl/sharedStrings.xml><?xml version="1.0" encoding="utf-8"?>
<sst xmlns="http://schemas.openxmlformats.org/spreadsheetml/2006/main" count="658" uniqueCount="204">
  <si>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</si>
  <si>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</si>
  <si>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</si>
  <si>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</si>
  <si>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</si>
  <si>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</si>
  <si>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</si>
  <si>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</si>
  <si>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</si>
  <si>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</si>
  <si>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</si>
  <si>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</si>
  <si>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</si>
  <si>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</si>
  <si>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</si>
  <si>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</si>
  <si>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</si>
  <si>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</si>
  <si>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</si>
  <si>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</si>
  <si>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</si>
  <si>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</si>
  <si>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</si>
  <si>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</si>
  <si>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</si>
  <si>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18097856540	</t>
  </si>
  <si>
    <t>Ctrip</t>
  </si>
  <si>
    <t>正常</t>
  </si>
  <si>
    <t>[成都]维也纳酒店(成都南站三瓦窑地铁站店)(83983111)</t>
  </si>
  <si>
    <t>标准大床房&lt;双人入住&gt;&lt;内宾&gt;&lt;预付&gt;&lt;无早&gt;</t>
  </si>
  <si>
    <t>CNY</t>
  </si>
  <si>
    <t>金林虎</t>
  </si>
  <si>
    <t>CA11323220617CNY</t>
  </si>
  <si>
    <t>未提现</t>
  </si>
  <si>
    <t>携程开票</t>
  </si>
  <si>
    <t xml:space="preserve">	</t>
  </si>
  <si>
    <t>取消</t>
  </si>
  <si>
    <t xml:space="preserve">18109080664	</t>
  </si>
  <si>
    <t>[武汉]喆啡酒店(武汉欢乐谷仁和路地铁站店)(66023078)</t>
  </si>
  <si>
    <t>醇享大床房&lt;双人入住&gt;&lt;内宾&gt;&lt;预付&gt;&lt;无早&gt;</t>
  </si>
  <si>
    <t>凌大平</t>
  </si>
  <si>
    <t xml:space="preserve">18109136075	</t>
  </si>
  <si>
    <t>[贵阳]IU酒店(贵阳国际会展中心金融城店)(71575456)</t>
  </si>
  <si>
    <t>小U舒适双床房&lt;双人入住&gt;&lt;内宾&gt;&lt;预付&gt;&lt;双早&gt;</t>
  </si>
  <si>
    <t>张国泰</t>
  </si>
  <si>
    <t xml:space="preserve">18109452739	</t>
  </si>
  <si>
    <t>[湛江]城市便捷酒店(湛江国贸鼎盛广场店)(77382477)</t>
  </si>
  <si>
    <t>特惠大床房&lt;双人入住&gt;&lt;内宾&gt;&lt;预付&gt;&lt;双早&gt;</t>
  </si>
  <si>
    <t>林文伟</t>
  </si>
  <si>
    <t xml:space="preserve">2589091	</t>
  </si>
  <si>
    <t xml:space="preserve">18109601370	</t>
  </si>
  <si>
    <t>[楚雄市]维也纳国际酒店（楚雄瑞特店）(83294365)</t>
  </si>
  <si>
    <t>高级大床房&lt;双人入住&gt;&lt;内宾&gt;&lt;预付&gt;&lt;双早&gt;</t>
  </si>
  <si>
    <t>程鸿军</t>
  </si>
  <si>
    <t xml:space="preserve">18109631870	</t>
  </si>
  <si>
    <t>[金华]锦江之星(金华宾虹路店)(60983597)</t>
  </si>
  <si>
    <t>商务房C&lt;双人入住&gt;&lt;内宾&gt;&lt;预付&gt;&lt;双早&gt;</t>
  </si>
  <si>
    <t>卢英东</t>
  </si>
  <si>
    <t xml:space="preserve">18109719645	</t>
  </si>
  <si>
    <t>[南京]白玉兰酒店(南京航空航天大学胜太西路店)(73247425)</t>
  </si>
  <si>
    <t>玉舒双床房&lt;双人入住&gt;&lt;内宾&gt;&lt;预付&gt;&lt;双早&gt;</t>
  </si>
  <si>
    <t>王伟</t>
  </si>
  <si>
    <t xml:space="preserve">18109806349	</t>
  </si>
  <si>
    <t>[西宁]白玉兰酒店(西宁大十字莫家街店)(60986944)</t>
  </si>
  <si>
    <t>轻雅大床房&lt;双人入住&gt;&lt;内宾&gt;&lt;预付&gt;&lt;双早&gt;</t>
  </si>
  <si>
    <t>肖阳</t>
  </si>
  <si>
    <t xml:space="preserve">18109812468	</t>
  </si>
  <si>
    <t>[太原]柏曼酒店(太原晋阳街店)(83812674)</t>
  </si>
  <si>
    <t>标准大床房&lt;双人入住&gt;&lt;内宾&gt;&lt;预付&gt;&lt;双早&gt;</t>
  </si>
  <si>
    <t>陈张磊</t>
  </si>
  <si>
    <t xml:space="preserve">18109927696	</t>
  </si>
  <si>
    <t>[沈阳]城市便捷酒店（沈阳马路湾202医院店）(83294337)</t>
  </si>
  <si>
    <t>冯昱轩</t>
  </si>
  <si>
    <t xml:space="preserve">18110054443	</t>
  </si>
  <si>
    <t>[修水]维也纳酒店(修水汽车站店)(83290527)</t>
  </si>
  <si>
    <t>标准单人间&lt;单人入住&gt;&lt;内宾&gt;&lt;预付&gt;&lt;单早&gt;</t>
  </si>
  <si>
    <t>桂海茗</t>
  </si>
  <si>
    <t xml:space="preserve">18110105918	</t>
  </si>
  <si>
    <t>罗世良</t>
  </si>
  <si>
    <t xml:space="preserve">18112899786	</t>
  </si>
  <si>
    <t>[西安]维也纳国际酒店(西安大雁塔店)(71451816)</t>
  </si>
  <si>
    <t>高级双床房&lt;双人入住&gt;&lt;内宾&gt;&lt;预付&gt;&lt;双早&gt;</t>
  </si>
  <si>
    <t>刘洪</t>
  </si>
  <si>
    <t xml:space="preserve">2589294	</t>
  </si>
  <si>
    <t xml:space="preserve">18113113341	</t>
  </si>
  <si>
    <t>[石家庄]喆啡酒店(石家庄中华南大街西三教地铁站店)(73267342)</t>
  </si>
  <si>
    <t>醇享大床房&lt;双人入住&gt;&lt;内宾&gt;&lt;预付&gt;&lt;双早&gt;</t>
  </si>
  <si>
    <t>李鹏</t>
  </si>
  <si>
    <t xml:space="preserve">18113229491	</t>
  </si>
  <si>
    <t>[长沙]维也纳国际酒店(长沙芙蓉北路周南中学店)(83320952)</t>
  </si>
  <si>
    <t>雷国斌</t>
  </si>
  <si>
    <t xml:space="preserve">18113476554	</t>
  </si>
  <si>
    <t>[成都]7天优品酒店(成都火车东站西广场地铁站店)(73246683)</t>
  </si>
  <si>
    <t>优品大床房&lt;双人入住&gt;&lt;内宾&gt;&lt;预付&gt;&lt;无早&gt;</t>
  </si>
  <si>
    <t>隆祎</t>
  </si>
  <si>
    <t xml:space="preserve">18113613912	</t>
  </si>
  <si>
    <t>[福鼎]锦江之星品尚(福鼎火车站店)(69028717)</t>
  </si>
  <si>
    <t>商务标准房B&lt;双人入住&gt;&lt;内宾&gt;&lt;预付&gt;&lt;双早&gt;</t>
  </si>
  <si>
    <t>杜飞</t>
  </si>
  <si>
    <t xml:space="preserve">18113854309	</t>
  </si>
  <si>
    <t>[开平]麗枫酒店(开平幕沙店)(70868875)</t>
  </si>
  <si>
    <t>标准单人房&lt;单人入住&gt;&lt;内宾&gt;&lt;预付&gt;&lt;单早&gt;</t>
  </si>
  <si>
    <t>叶福芳</t>
  </si>
  <si>
    <t xml:space="preserve">18113767391	</t>
  </si>
  <si>
    <t>[成都]成都龙泉驿希尔顿欢朋酒店(83841587)</t>
  </si>
  <si>
    <t>舒适双床房&lt;单人入住&gt;&lt;内宾&gt;&lt;预付&gt;&lt;单早&gt;</t>
  </si>
  <si>
    <t>邓鸿中</t>
  </si>
  <si>
    <t>，</t>
  </si>
  <si>
    <t>A220617103144481</t>
  </si>
  <si>
    <t>CNY / HKD 当前参考汇率: 1.171016201</t>
  </si>
  <si>
    <t>总计： 3213.08 CNY/
3762.57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</si>
  <si>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</si>
  <si>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</si>
  <si>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</si>
  <si>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</si>
  <si>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</si>
  <si>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</si>
  <si>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</si>
  <si>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</si>
  <si>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</si>
  <si>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</si>
  <si>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</si>
  <si>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</si>
  <si>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</si>
  <si>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</si>
  <si>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</si>
  <si>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</si>
  <si>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</si>
  <si>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</si>
  <si>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2022-06-13</t>
  </si>
  <si>
    <t>2589519</t>
  </si>
  <si>
    <t>麗枫酒店(开平幕沙店)</t>
  </si>
  <si>
    <t>2022-06-14</t>
  </si>
  <si>
    <t>退房日月结</t>
  </si>
  <si>
    <t>205.03</t>
  </si>
  <si>
    <t>RMB</t>
  </si>
  <si>
    <t>0</t>
  </si>
  <si>
    <t>0.00</t>
  </si>
  <si>
    <t>携程汇智国内直连</t>
  </si>
  <si>
    <t>1861</t>
  </si>
  <si>
    <t>2022-06-13 23:17:12</t>
  </si>
  <si>
    <t>否</t>
  </si>
  <si>
    <t>汇智国际旅游发展有限公司</t>
  </si>
  <si>
    <t>直连</t>
  </si>
  <si>
    <t>2589465</t>
  </si>
  <si>
    <t>锦江之星品尚(福鼎火车站店)</t>
  </si>
  <si>
    <t>198.94</t>
  </si>
  <si>
    <t>2022-06-13 22:17:14</t>
  </si>
  <si>
    <t>2589421</t>
  </si>
  <si>
    <t>7天连锁酒店（成都火车东站地铁站店）</t>
  </si>
  <si>
    <t>2022-06-13 21:46:25</t>
  </si>
  <si>
    <t>2589349</t>
  </si>
  <si>
    <t>维也纳国际酒店(长沙周南店)</t>
  </si>
  <si>
    <t>256.80</t>
  </si>
  <si>
    <t>2022-06-13 20:52:22</t>
  </si>
  <si>
    <t>2589329</t>
  </si>
  <si>
    <t>喆啡酒店(石家庄中华南大街西三教地铁站店)</t>
  </si>
  <si>
    <t>207.06</t>
  </si>
  <si>
    <t>2022-06-13 20:30:13</t>
  </si>
  <si>
    <t>2589294</t>
  </si>
  <si>
    <t>维也纳国际酒店(西安大雁塔店)</t>
  </si>
  <si>
    <t>239.54</t>
  </si>
  <si>
    <t>2022-06-13 19:56:54</t>
  </si>
  <si>
    <t>2589234</t>
  </si>
  <si>
    <t>维也纳国际酒店（楚雄瑞特店）</t>
  </si>
  <si>
    <t>2022-06-13 18:23:43</t>
  </si>
  <si>
    <t>2589225</t>
  </si>
  <si>
    <t>维也纳酒店(修水汽车站店)</t>
  </si>
  <si>
    <t>189.81</t>
  </si>
  <si>
    <t>2022-06-13 18:13:10</t>
  </si>
  <si>
    <t>2589205</t>
  </si>
  <si>
    <t>城市便捷酒店（沈阳马路湾店）</t>
  </si>
  <si>
    <t>223.21</t>
  </si>
  <si>
    <t>2022-06-13 17:47:12</t>
  </si>
  <si>
    <t>2589177</t>
  </si>
  <si>
    <t>柏曼酒店(太原晋阳街店)</t>
  </si>
  <si>
    <t>242.40</t>
  </si>
  <si>
    <t>2022-06-13 17:23:53</t>
  </si>
  <si>
    <t>2589172</t>
  </si>
  <si>
    <t>白玉兰酒店(西宁大十字莫家街店)</t>
  </si>
  <si>
    <t>131.95</t>
  </si>
  <si>
    <t>2022-06-13 17:22:32</t>
  </si>
  <si>
    <t>2589161</t>
  </si>
  <si>
    <t>白玉兰酒店(南京航空航天大学胜太西路店)</t>
  </si>
  <si>
    <t>182.70</t>
  </si>
  <si>
    <t>2022-06-13 17:05:05</t>
  </si>
  <si>
    <t>2589139</t>
  </si>
  <si>
    <t>锦江之星(金华宾虹路店)</t>
  </si>
  <si>
    <t>149.21</t>
  </si>
  <si>
    <t>2022-06-13 16:46:22</t>
  </si>
  <si>
    <t>2589129</t>
  </si>
  <si>
    <t>2022-06-13 16:39:54</t>
  </si>
  <si>
    <t>2589091</t>
  </si>
  <si>
    <t>城市便捷酒店(湛江国贸鼎盛广场店)</t>
  </si>
  <si>
    <t>146.45</t>
  </si>
  <si>
    <t>2022-06-13 16:07:51</t>
  </si>
  <si>
    <t>2589042</t>
  </si>
  <si>
    <t>IU酒店（贵阳国际会展中心金融城店）</t>
  </si>
  <si>
    <t>115.10</t>
  </si>
  <si>
    <t>2022-06-13 15:24:43</t>
  </si>
  <si>
    <t>2588988</t>
  </si>
  <si>
    <t>喆啡酒店(武汉欢乐谷仁和路地铁站店)</t>
  </si>
  <si>
    <t>211.28</t>
  </si>
  <si>
    <t>2022-06-13 14:39:22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</si>
</sst>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44724</v>
      </c>
      <c r="G2" s="6">
        <v>44726</v>
      </c>
      <c r="H2" s="4">
        <v>1</v>
      </c>
      <c r="I2" s="4">
        <v>2</v>
      </c>
      <c r="J2" s="4">
        <v>2</v>
      </c>
      <c r="K2" s="4" t="s">
        <v>30</v>
      </c>
      <c r="L2" s="4">
        <v>373.06</v>
      </c>
      <c r="M2" s="4">
        <v>373.06</v>
      </c>
      <c r="N2" s="4" t="s">
        <v>31</v>
      </c>
      <c r="O2" s="4" t="s">
        <v>32</v>
      </c>
      <c r="P2" s="4" t="s">
        <v>33</v>
      </c>
      <c r="Q2" s="4">
        <v>0</v>
      </c>
      <c r="R2" s="7">
        <v>44723</v>
      </c>
      <c r="S2" s="6">
        <v>44729</v>
      </c>
      <c r="T2" s="4" t="s">
        <v>34</v>
      </c>
      <c r="U2" s="4">
        <v>373.06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44724</v>
      </c>
      <c r="G3" s="6">
        <v>44726</v>
      </c>
      <c r="H3" s="4">
        <v>1</v>
      </c>
      <c r="I3" s="4">
        <v>2</v>
      </c>
      <c r="J3" s="4">
        <v>2</v>
      </c>
      <c r="K3" s="4" t="s">
        <v>30</v>
      </c>
      <c r="L3" s="4">
        <v>-373.06</v>
      </c>
      <c r="M3" s="4">
        <v>-373.06</v>
      </c>
      <c r="N3" s="4" t="s">
        <v>31</v>
      </c>
      <c r="O3" s="4" t="s">
        <v>32</v>
      </c>
      <c r="P3" s="4" t="s">
        <v>33</v>
      </c>
      <c r="Q3" s="4">
        <v>0</v>
      </c>
      <c r="R3" s="7">
        <v>44723</v>
      </c>
      <c r="S3" s="6">
        <v>44729</v>
      </c>
      <c r="T3" s="4" t="s">
        <v>34</v>
      </c>
      <c r="U3" s="4">
        <v>-373.06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44725</v>
      </c>
      <c r="G4" s="6">
        <v>44726</v>
      </c>
      <c r="H4" s="4">
        <v>1</v>
      </c>
      <c r="I4" s="4">
        <v>1</v>
      </c>
      <c r="J4" s="4">
        <v>1</v>
      </c>
      <c r="K4" s="4" t="s">
        <v>30</v>
      </c>
      <c r="L4" s="4">
        <v>211.28</v>
      </c>
      <c r="M4" s="4">
        <v>211.28</v>
      </c>
      <c r="N4" s="4" t="s">
        <v>40</v>
      </c>
      <c r="O4" s="4" t="s">
        <v>32</v>
      </c>
      <c r="P4" s="4" t="s">
        <v>33</v>
      </c>
      <c r="Q4" s="4">
        <v>0</v>
      </c>
      <c r="R4" s="7">
        <v>44725</v>
      </c>
      <c r="S4" s="6">
        <v>44729</v>
      </c>
      <c r="T4" s="4" t="s">
        <v>34</v>
      </c>
      <c r="U4" s="4">
        <v>211.28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44725</v>
      </c>
      <c r="G5" s="6">
        <v>44726</v>
      </c>
      <c r="H5" s="4">
        <v>1</v>
      </c>
      <c r="I5" s="4">
        <v>1</v>
      </c>
      <c r="J5" s="4">
        <v>1</v>
      </c>
      <c r="K5" s="4" t="s">
        <v>30</v>
      </c>
      <c r="L5" s="4">
        <v>115.1</v>
      </c>
      <c r="M5" s="4">
        <v>115.1</v>
      </c>
      <c r="N5" s="4" t="s">
        <v>44</v>
      </c>
      <c r="O5" s="4" t="s">
        <v>32</v>
      </c>
      <c r="P5" s="4" t="s">
        <v>33</v>
      </c>
      <c r="Q5" s="4">
        <v>0</v>
      </c>
      <c r="R5" s="7">
        <v>44725</v>
      </c>
      <c r="S5" s="6">
        <v>44729</v>
      </c>
      <c r="T5" s="4" t="s">
        <v>34</v>
      </c>
      <c r="U5" s="4">
        <v>115.1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44725</v>
      </c>
      <c r="G6" s="6">
        <v>44726</v>
      </c>
      <c r="H6" s="4">
        <v>1</v>
      </c>
      <c r="I6" s="4">
        <v>1</v>
      </c>
      <c r="J6" s="4">
        <v>1</v>
      </c>
      <c r="K6" s="4" t="s">
        <v>30</v>
      </c>
      <c r="L6" s="4">
        <v>146.45</v>
      </c>
      <c r="M6" s="4">
        <v>146.45</v>
      </c>
      <c r="N6" s="4" t="s">
        <v>48</v>
      </c>
      <c r="O6" s="4" t="s">
        <v>32</v>
      </c>
      <c r="P6" s="4" t="s">
        <v>33</v>
      </c>
      <c r="Q6" s="4">
        <v>0</v>
      </c>
      <c r="R6" s="7">
        <v>44725</v>
      </c>
      <c r="S6" s="6">
        <v>44729</v>
      </c>
      <c r="T6" s="4" t="s">
        <v>34</v>
      </c>
      <c r="U6" s="4">
        <v>146.45</v>
      </c>
      <c r="V6" s="4">
        <v>0</v>
      </c>
      <c r="W6" s="4">
        <v>0</v>
      </c>
      <c r="X6" s="4" t="s">
        <v>49</v>
      </c>
      <c r="Y6" s="4" t="s">
        <v>35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44725</v>
      </c>
      <c r="G7" s="6">
        <v>44726</v>
      </c>
      <c r="H7" s="4">
        <v>1</v>
      </c>
      <c r="I7" s="4">
        <v>1</v>
      </c>
      <c r="J7" s="4">
        <v>1</v>
      </c>
      <c r="K7" s="4" t="s">
        <v>30</v>
      </c>
      <c r="L7" s="4">
        <v>256.8</v>
      </c>
      <c r="M7" s="4">
        <v>256.8</v>
      </c>
      <c r="N7" s="4" t="s">
        <v>53</v>
      </c>
      <c r="O7" s="4" t="s">
        <v>32</v>
      </c>
      <c r="P7" s="4" t="s">
        <v>33</v>
      </c>
      <c r="Q7" s="4">
        <v>0</v>
      </c>
      <c r="R7" s="7">
        <v>44725</v>
      </c>
      <c r="S7" s="6">
        <v>44729</v>
      </c>
      <c r="T7" s="4" t="s">
        <v>34</v>
      </c>
      <c r="U7" s="4">
        <v>256.8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44725</v>
      </c>
      <c r="G8" s="6">
        <v>44726</v>
      </c>
      <c r="H8" s="4">
        <v>1</v>
      </c>
      <c r="I8" s="4">
        <v>1</v>
      </c>
      <c r="J8" s="4">
        <v>1</v>
      </c>
      <c r="K8" s="4" t="s">
        <v>30</v>
      </c>
      <c r="L8" s="4">
        <v>149.21</v>
      </c>
      <c r="M8" s="4">
        <v>149.21</v>
      </c>
      <c r="N8" s="4" t="s">
        <v>57</v>
      </c>
      <c r="O8" s="4" t="s">
        <v>32</v>
      </c>
      <c r="P8" s="4" t="s">
        <v>33</v>
      </c>
      <c r="Q8" s="4">
        <v>0</v>
      </c>
      <c r="R8" s="7">
        <v>44725</v>
      </c>
      <c r="S8" s="6">
        <v>44729</v>
      </c>
      <c r="T8" s="4" t="s">
        <v>34</v>
      </c>
      <c r="U8" s="4">
        <v>149.21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59</v>
      </c>
      <c r="E9" s="4" t="s">
        <v>60</v>
      </c>
      <c r="F9" s="6">
        <v>44725</v>
      </c>
      <c r="G9" s="6">
        <v>44726</v>
      </c>
      <c r="H9" s="4">
        <v>1</v>
      </c>
      <c r="I9" s="4">
        <v>1</v>
      </c>
      <c r="J9" s="4">
        <v>1</v>
      </c>
      <c r="K9" s="4" t="s">
        <v>30</v>
      </c>
      <c r="L9" s="4">
        <v>182.7</v>
      </c>
      <c r="M9" s="4">
        <v>182.7</v>
      </c>
      <c r="N9" s="4" t="s">
        <v>61</v>
      </c>
      <c r="O9" s="4" t="s">
        <v>32</v>
      </c>
      <c r="P9" s="4" t="s">
        <v>33</v>
      </c>
      <c r="Q9" s="4">
        <v>0</v>
      </c>
      <c r="R9" s="7">
        <v>44725</v>
      </c>
      <c r="S9" s="6">
        <v>44729</v>
      </c>
      <c r="T9" s="4" t="s">
        <v>34</v>
      </c>
      <c r="U9" s="4">
        <v>182.7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62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44725</v>
      </c>
      <c r="G10" s="6">
        <v>44726</v>
      </c>
      <c r="H10" s="4">
        <v>1</v>
      </c>
      <c r="I10" s="4">
        <v>1</v>
      </c>
      <c r="J10" s="4">
        <v>1</v>
      </c>
      <c r="K10" s="4" t="s">
        <v>30</v>
      </c>
      <c r="L10" s="4">
        <v>131.95</v>
      </c>
      <c r="M10" s="4">
        <v>131.95</v>
      </c>
      <c r="N10" s="4" t="s">
        <v>65</v>
      </c>
      <c r="O10" s="4" t="s">
        <v>32</v>
      </c>
      <c r="P10" s="4" t="s">
        <v>33</v>
      </c>
      <c r="Q10" s="4">
        <v>0</v>
      </c>
      <c r="R10" s="7">
        <v>44725</v>
      </c>
      <c r="S10" s="6">
        <v>44729</v>
      </c>
      <c r="T10" s="4" t="s">
        <v>34</v>
      </c>
      <c r="U10" s="4">
        <v>131.95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67</v>
      </c>
      <c r="E11" s="4" t="s">
        <v>68</v>
      </c>
      <c r="F11" s="6">
        <v>44725</v>
      </c>
      <c r="G11" s="6">
        <v>44726</v>
      </c>
      <c r="H11" s="4">
        <v>1</v>
      </c>
      <c r="I11" s="4">
        <v>1</v>
      </c>
      <c r="J11" s="4">
        <v>1</v>
      </c>
      <c r="K11" s="4" t="s">
        <v>30</v>
      </c>
      <c r="L11" s="4">
        <v>242.4</v>
      </c>
      <c r="M11" s="4">
        <v>242.4</v>
      </c>
      <c r="N11" s="4" t="s">
        <v>69</v>
      </c>
      <c r="O11" s="4" t="s">
        <v>32</v>
      </c>
      <c r="P11" s="4" t="s">
        <v>33</v>
      </c>
      <c r="Q11" s="4">
        <v>0</v>
      </c>
      <c r="R11" s="7">
        <v>44725</v>
      </c>
      <c r="S11" s="6">
        <v>44729</v>
      </c>
      <c r="T11" s="4" t="s">
        <v>34</v>
      </c>
      <c r="U11" s="4">
        <v>242.4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52</v>
      </c>
      <c r="F12" s="6">
        <v>44725</v>
      </c>
      <c r="G12" s="6">
        <v>44726</v>
      </c>
      <c r="H12" s="4">
        <v>1</v>
      </c>
      <c r="I12" s="4">
        <v>1</v>
      </c>
      <c r="J12" s="4">
        <v>1</v>
      </c>
      <c r="K12" s="4" t="s">
        <v>30</v>
      </c>
      <c r="L12" s="4">
        <v>223.21</v>
      </c>
      <c r="M12" s="4">
        <v>223.21</v>
      </c>
      <c r="N12" s="4" t="s">
        <v>72</v>
      </c>
      <c r="O12" s="4" t="s">
        <v>32</v>
      </c>
      <c r="P12" s="4" t="s">
        <v>33</v>
      </c>
      <c r="Q12" s="4">
        <v>0</v>
      </c>
      <c r="R12" s="7">
        <v>44725</v>
      </c>
      <c r="S12" s="6">
        <v>44729</v>
      </c>
      <c r="T12" s="4" t="s">
        <v>34</v>
      </c>
      <c r="U12" s="4">
        <v>223.21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44725</v>
      </c>
      <c r="G13" s="6">
        <v>44726</v>
      </c>
      <c r="H13" s="4">
        <v>1</v>
      </c>
      <c r="I13" s="4">
        <v>1</v>
      </c>
      <c r="J13" s="4">
        <v>1</v>
      </c>
      <c r="K13" s="4" t="s">
        <v>30</v>
      </c>
      <c r="L13" s="4">
        <v>189.81</v>
      </c>
      <c r="M13" s="4">
        <v>189.81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44725</v>
      </c>
      <c r="S13" s="6">
        <v>44729</v>
      </c>
      <c r="T13" s="4" t="s">
        <v>34</v>
      </c>
      <c r="U13" s="4">
        <v>189.81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77</v>
      </c>
      <c r="B14" s="4" t="s">
        <v>26</v>
      </c>
      <c r="C14" s="4" t="s">
        <v>27</v>
      </c>
      <c r="D14" s="4" t="s">
        <v>51</v>
      </c>
      <c r="E14" s="4" t="s">
        <v>52</v>
      </c>
      <c r="F14" s="6">
        <v>44725</v>
      </c>
      <c r="G14" s="6">
        <v>44726</v>
      </c>
      <c r="H14" s="4">
        <v>1</v>
      </c>
      <c r="I14" s="4">
        <v>1</v>
      </c>
      <c r="J14" s="4">
        <v>1</v>
      </c>
      <c r="K14" s="4" t="s">
        <v>30</v>
      </c>
      <c r="L14" s="4">
        <v>256.8</v>
      </c>
      <c r="M14" s="4">
        <v>256.8</v>
      </c>
      <c r="N14" s="4" t="s">
        <v>78</v>
      </c>
      <c r="O14" s="4" t="s">
        <v>32</v>
      </c>
      <c r="P14" s="4" t="s">
        <v>33</v>
      </c>
      <c r="Q14" s="4">
        <v>0</v>
      </c>
      <c r="R14" s="7">
        <v>44725</v>
      </c>
      <c r="S14" s="6">
        <v>44729</v>
      </c>
      <c r="T14" s="4" t="s">
        <v>34</v>
      </c>
      <c r="U14" s="4">
        <v>256.8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80</v>
      </c>
      <c r="E15" s="4" t="s">
        <v>81</v>
      </c>
      <c r="F15" s="6">
        <v>44725</v>
      </c>
      <c r="G15" s="6">
        <v>44726</v>
      </c>
      <c r="H15" s="4">
        <v>1</v>
      </c>
      <c r="I15" s="4">
        <v>1</v>
      </c>
      <c r="J15" s="4">
        <v>1</v>
      </c>
      <c r="K15" s="4" t="s">
        <v>30</v>
      </c>
      <c r="L15" s="4">
        <v>239.54</v>
      </c>
      <c r="M15" s="4">
        <v>239.54</v>
      </c>
      <c r="N15" s="4" t="s">
        <v>82</v>
      </c>
      <c r="O15" s="4" t="s">
        <v>32</v>
      </c>
      <c r="P15" s="4" t="s">
        <v>33</v>
      </c>
      <c r="Q15" s="4">
        <v>0</v>
      </c>
      <c r="R15" s="7">
        <v>44725</v>
      </c>
      <c r="S15" s="6">
        <v>44729</v>
      </c>
      <c r="T15" s="4" t="s">
        <v>34</v>
      </c>
      <c r="U15" s="4">
        <v>239.54</v>
      </c>
      <c r="V15" s="4">
        <v>0</v>
      </c>
      <c r="W15" s="4">
        <v>0</v>
      </c>
      <c r="X15" s="4" t="s">
        <v>83</v>
      </c>
      <c r="Y15" s="4" t="s">
        <v>35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44725</v>
      </c>
      <c r="G16" s="6">
        <v>44726</v>
      </c>
      <c r="H16" s="4">
        <v>1</v>
      </c>
      <c r="I16" s="4">
        <v>1</v>
      </c>
      <c r="J16" s="4">
        <v>1</v>
      </c>
      <c r="K16" s="4" t="s">
        <v>30</v>
      </c>
      <c r="L16" s="4">
        <v>207.06</v>
      </c>
      <c r="M16" s="4">
        <v>207.06</v>
      </c>
      <c r="N16" s="4" t="s">
        <v>87</v>
      </c>
      <c r="O16" s="4" t="s">
        <v>32</v>
      </c>
      <c r="P16" s="4" t="s">
        <v>33</v>
      </c>
      <c r="Q16" s="4">
        <v>0</v>
      </c>
      <c r="R16" s="7">
        <v>44725</v>
      </c>
      <c r="S16" s="6">
        <v>44729</v>
      </c>
      <c r="T16" s="4" t="s">
        <v>34</v>
      </c>
      <c r="U16" s="4">
        <v>207.06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52</v>
      </c>
      <c r="F17" s="6">
        <v>44725</v>
      </c>
      <c r="G17" s="6">
        <v>44726</v>
      </c>
      <c r="H17" s="4">
        <v>1</v>
      </c>
      <c r="I17" s="4">
        <v>1</v>
      </c>
      <c r="J17" s="4">
        <v>1</v>
      </c>
      <c r="K17" s="4" t="s">
        <v>30</v>
      </c>
      <c r="L17" s="4">
        <v>256.8</v>
      </c>
      <c r="M17" s="4">
        <v>256.8</v>
      </c>
      <c r="N17" s="4" t="s">
        <v>90</v>
      </c>
      <c r="O17" s="4" t="s">
        <v>32</v>
      </c>
      <c r="P17" s="4" t="s">
        <v>33</v>
      </c>
      <c r="Q17" s="4">
        <v>0</v>
      </c>
      <c r="R17" s="7">
        <v>44725</v>
      </c>
      <c r="S17" s="6">
        <v>44729</v>
      </c>
      <c r="T17" s="4" t="s">
        <v>34</v>
      </c>
      <c r="U17" s="4">
        <v>256.8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91</v>
      </c>
      <c r="B18" s="4" t="s">
        <v>26</v>
      </c>
      <c r="C18" s="4" t="s">
        <v>27</v>
      </c>
      <c r="D18" s="4" t="s">
        <v>92</v>
      </c>
      <c r="E18" s="4" t="s">
        <v>93</v>
      </c>
      <c r="F18" s="6">
        <v>44725</v>
      </c>
      <c r="G18" s="6">
        <v>44726</v>
      </c>
      <c r="H18" s="4">
        <v>1</v>
      </c>
      <c r="I18" s="4">
        <v>1</v>
      </c>
      <c r="J18" s="4">
        <v>1</v>
      </c>
      <c r="K18" s="4" t="s">
        <v>30</v>
      </c>
      <c r="L18" s="4">
        <v>192</v>
      </c>
      <c r="M18" s="4">
        <v>192</v>
      </c>
      <c r="N18" s="4" t="s">
        <v>94</v>
      </c>
      <c r="O18" s="4" t="s">
        <v>32</v>
      </c>
      <c r="P18" s="4" t="s">
        <v>33</v>
      </c>
      <c r="Q18" s="4">
        <v>0</v>
      </c>
      <c r="R18" s="7">
        <v>44725</v>
      </c>
      <c r="S18" s="6">
        <v>44729</v>
      </c>
      <c r="T18" s="4" t="s">
        <v>34</v>
      </c>
      <c r="U18" s="4">
        <v>192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95</v>
      </c>
      <c r="B19" s="4" t="s">
        <v>26</v>
      </c>
      <c r="C19" s="4" t="s">
        <v>27</v>
      </c>
      <c r="D19" s="4" t="s">
        <v>96</v>
      </c>
      <c r="E19" s="4" t="s">
        <v>97</v>
      </c>
      <c r="F19" s="6">
        <v>44725</v>
      </c>
      <c r="G19" s="6">
        <v>44726</v>
      </c>
      <c r="H19" s="4">
        <v>1</v>
      </c>
      <c r="I19" s="4">
        <v>1</v>
      </c>
      <c r="J19" s="4">
        <v>1</v>
      </c>
      <c r="K19" s="4" t="s">
        <v>30</v>
      </c>
      <c r="L19" s="4">
        <v>198.94</v>
      </c>
      <c r="M19" s="4">
        <v>198.94</v>
      </c>
      <c r="N19" s="4" t="s">
        <v>98</v>
      </c>
      <c r="O19" s="4" t="s">
        <v>32</v>
      </c>
      <c r="P19" s="4" t="s">
        <v>33</v>
      </c>
      <c r="Q19" s="4">
        <v>0</v>
      </c>
      <c r="R19" s="7">
        <v>44725</v>
      </c>
      <c r="S19" s="6">
        <v>44729</v>
      </c>
      <c r="T19" s="4" t="s">
        <v>34</v>
      </c>
      <c r="U19" s="4">
        <v>198.94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91</v>
      </c>
      <c r="B20" s="4" t="s">
        <v>26</v>
      </c>
      <c r="C20" s="4" t="s">
        <v>36</v>
      </c>
      <c r="D20" s="4" t="s">
        <v>92</v>
      </c>
      <c r="E20" s="4" t="s">
        <v>93</v>
      </c>
      <c r="F20" s="6">
        <v>44725</v>
      </c>
      <c r="G20" s="6">
        <v>44726</v>
      </c>
      <c r="H20" s="4">
        <v>1</v>
      </c>
      <c r="I20" s="4">
        <v>1</v>
      </c>
      <c r="J20" s="4">
        <v>1</v>
      </c>
      <c r="K20" s="4" t="s">
        <v>30</v>
      </c>
      <c r="L20" s="4">
        <v>-192</v>
      </c>
      <c r="M20" s="4">
        <v>-192</v>
      </c>
      <c r="N20" s="4" t="s">
        <v>94</v>
      </c>
      <c r="O20" s="4" t="s">
        <v>32</v>
      </c>
      <c r="P20" s="4" t="s">
        <v>33</v>
      </c>
      <c r="Q20" s="4">
        <v>0</v>
      </c>
      <c r="R20" s="7">
        <v>44725</v>
      </c>
      <c r="S20" s="6">
        <v>44729</v>
      </c>
      <c r="T20" s="4" t="s">
        <v>34</v>
      </c>
      <c r="U20" s="4">
        <v>-192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99</v>
      </c>
      <c r="B21" s="4" t="s">
        <v>26</v>
      </c>
      <c r="C21" s="4" t="s">
        <v>27</v>
      </c>
      <c r="D21" s="4" t="s">
        <v>100</v>
      </c>
      <c r="E21" s="4" t="s">
        <v>101</v>
      </c>
      <c r="F21" s="6">
        <v>44725</v>
      </c>
      <c r="G21" s="6">
        <v>44726</v>
      </c>
      <c r="H21" s="4">
        <v>1</v>
      </c>
      <c r="I21" s="4">
        <v>1</v>
      </c>
      <c r="J21" s="4">
        <v>1</v>
      </c>
      <c r="K21" s="4" t="s">
        <v>30</v>
      </c>
      <c r="L21" s="4">
        <v>205.03</v>
      </c>
      <c r="M21" s="4">
        <v>205.03</v>
      </c>
      <c r="N21" s="4" t="s">
        <v>102</v>
      </c>
      <c r="O21" s="4" t="s">
        <v>32</v>
      </c>
      <c r="P21" s="4" t="s">
        <v>33</v>
      </c>
      <c r="Q21" s="4">
        <v>0</v>
      </c>
      <c r="R21" s="7">
        <v>44725</v>
      </c>
      <c r="S21" s="6">
        <v>44729</v>
      </c>
      <c r="T21" s="4" t="s">
        <v>34</v>
      </c>
      <c r="U21" s="4">
        <v>205.03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103</v>
      </c>
      <c r="B22" s="4" t="s">
        <v>26</v>
      </c>
      <c r="C22" s="4" t="s">
        <v>27</v>
      </c>
      <c r="D22" s="4" t="s">
        <v>104</v>
      </c>
      <c r="E22" s="4" t="s">
        <v>105</v>
      </c>
      <c r="F22" s="6">
        <v>44725</v>
      </c>
      <c r="G22" s="6">
        <v>44726</v>
      </c>
      <c r="H22" s="4">
        <v>1</v>
      </c>
      <c r="I22" s="4">
        <v>1</v>
      </c>
      <c r="J22" s="4">
        <v>1</v>
      </c>
      <c r="K22" s="4" t="s">
        <v>30</v>
      </c>
      <c r="L22" s="4">
        <v>330.89</v>
      </c>
      <c r="M22" s="4">
        <v>330.89</v>
      </c>
      <c r="N22" s="4" t="s">
        <v>106</v>
      </c>
      <c r="O22" s="4" t="s">
        <v>32</v>
      </c>
      <c r="P22" s="4" t="s">
        <v>33</v>
      </c>
      <c r="Q22" s="4">
        <v>0</v>
      </c>
      <c r="R22" s="7">
        <v>44725</v>
      </c>
      <c r="S22" s="6">
        <v>44729</v>
      </c>
      <c r="T22" s="4" t="s">
        <v>34</v>
      </c>
      <c r="U22" s="4">
        <v>330.89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103</v>
      </c>
      <c r="B23" s="4" t="s">
        <v>26</v>
      </c>
      <c r="C23" s="4" t="s">
        <v>36</v>
      </c>
      <c r="D23" s="4" t="s">
        <v>104</v>
      </c>
      <c r="E23" s="4" t="s">
        <v>105</v>
      </c>
      <c r="F23" s="6">
        <v>44725</v>
      </c>
      <c r="G23" s="6">
        <v>44726</v>
      </c>
      <c r="H23" s="4">
        <v>1</v>
      </c>
      <c r="I23" s="4">
        <v>1</v>
      </c>
      <c r="J23" s="4">
        <v>1</v>
      </c>
      <c r="K23" s="4" t="s">
        <v>30</v>
      </c>
      <c r="L23" s="4">
        <v>-330.89</v>
      </c>
      <c r="M23" s="4">
        <v>-330.89</v>
      </c>
      <c r="N23" s="4" t="s">
        <v>106</v>
      </c>
      <c r="O23" s="4" t="s">
        <v>32</v>
      </c>
      <c r="P23" s="4" t="s">
        <v>33</v>
      </c>
      <c r="Q23" s="4">
        <v>0</v>
      </c>
      <c r="R23" s="7">
        <v>44725</v>
      </c>
      <c r="S23" s="6">
        <v>44729</v>
      </c>
      <c r="T23" s="4" t="s">
        <v>34</v>
      </c>
      <c r="U23" s="4">
        <v>-330.89</v>
      </c>
      <c r="V23" s="4">
        <v>0</v>
      </c>
      <c r="W23" s="4">
        <v>0</v>
      </c>
      <c r="X23" s="4" t="s">
        <v>35</v>
      </c>
      <c r="Y23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9"/>
  <sheetViews>
    <sheetView tabSelected="1" workbookViewId="0">
      <selection activeCell="A27" sqref="A27:A29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107</v>
      </c>
    </row>
    <row r="2" s="4" customFormat="1" hidden="1" spans="1:9">
      <c r="A2" s="5">
        <v>18097856540</v>
      </c>
      <c r="B2" s="6">
        <v>44724</v>
      </c>
      <c r="C2" s="6">
        <v>44726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18109080664</v>
      </c>
      <c r="B3" s="6">
        <v>44725</v>
      </c>
      <c r="C3" s="6">
        <v>44726</v>
      </c>
      <c r="D3" s="4">
        <v>211.28</v>
      </c>
      <c r="E3" s="4" t="str">
        <f>VLOOKUP(A3,HOP!A:L,12,0)</f>
        <v>211.28</v>
      </c>
      <c r="F3" s="4" t="str">
        <f>VLOOKUP(A3,HOP!A:C,3,0)</f>
        <v>2588988</v>
      </c>
      <c r="G3" s="4">
        <f t="shared" ref="G3:G20" si="0">D3-E3</f>
        <v>0</v>
      </c>
      <c r="H3" s="4" t="str">
        <f t="shared" ref="H3:H20" si="1">$H$1&amp;F3</f>
        <v>，2588988</v>
      </c>
      <c r="I3" s="4" t="str">
        <f>VLOOKUP(A3,HOP!A:U,21,0)</f>
        <v>直连</v>
      </c>
    </row>
    <row r="4" s="4" customFormat="1" spans="1:9">
      <c r="A4" s="5">
        <v>18109136075</v>
      </c>
      <c r="B4" s="6">
        <v>44725</v>
      </c>
      <c r="C4" s="6">
        <v>44726</v>
      </c>
      <c r="D4" s="4">
        <v>115.1</v>
      </c>
      <c r="E4" s="4" t="str">
        <f>VLOOKUP(A4,HOP!A:L,12,0)</f>
        <v>115.10</v>
      </c>
      <c r="F4" s="4" t="str">
        <f>VLOOKUP(A4,HOP!A:C,3,0)</f>
        <v>2589042</v>
      </c>
      <c r="G4" s="4">
        <f t="shared" si="0"/>
        <v>0</v>
      </c>
      <c r="H4" s="4" t="str">
        <f t="shared" si="1"/>
        <v>，2589042</v>
      </c>
      <c r="I4" s="4" t="str">
        <f>VLOOKUP(A4,HOP!A:U,21,0)</f>
        <v>直连</v>
      </c>
    </row>
    <row r="5" s="4" customFormat="1" spans="1:9">
      <c r="A5" s="5">
        <v>18109452739</v>
      </c>
      <c r="B5" s="6">
        <v>44725</v>
      </c>
      <c r="C5" s="6">
        <v>44726</v>
      </c>
      <c r="D5" s="4">
        <v>146.45</v>
      </c>
      <c r="E5" s="4" t="str">
        <f>VLOOKUP(A5,HOP!A:L,12,0)</f>
        <v>146.45</v>
      </c>
      <c r="F5" s="4" t="str">
        <f>VLOOKUP(A5,HOP!A:C,3,0)</f>
        <v>2589091</v>
      </c>
      <c r="G5" s="4">
        <f t="shared" si="0"/>
        <v>0</v>
      </c>
      <c r="H5" s="4" t="str">
        <f t="shared" si="1"/>
        <v>，2589091</v>
      </c>
      <c r="I5" s="4" t="str">
        <f>VLOOKUP(A5,HOP!A:U,21,0)</f>
        <v>直连</v>
      </c>
    </row>
    <row r="6" s="4" customFormat="1" spans="1:9">
      <c r="A6" s="5">
        <v>18109601370</v>
      </c>
      <c r="B6" s="6">
        <v>44725</v>
      </c>
      <c r="C6" s="6">
        <v>44726</v>
      </c>
      <c r="D6" s="4">
        <v>256.8</v>
      </c>
      <c r="E6" s="4" t="str">
        <f>VLOOKUP(A6,HOP!A:L,12,0)</f>
        <v>256.80</v>
      </c>
      <c r="F6" s="4" t="str">
        <f>VLOOKUP(A6,HOP!A:C,3,0)</f>
        <v>2589129</v>
      </c>
      <c r="G6" s="4">
        <f t="shared" si="0"/>
        <v>0</v>
      </c>
      <c r="H6" s="4" t="str">
        <f t="shared" si="1"/>
        <v>，2589129</v>
      </c>
      <c r="I6" s="4" t="str">
        <f>VLOOKUP(A6,HOP!A:U,21,0)</f>
        <v>直连</v>
      </c>
    </row>
    <row r="7" s="4" customFormat="1" spans="1:9">
      <c r="A7" s="5">
        <v>18109631870</v>
      </c>
      <c r="B7" s="6">
        <v>44725</v>
      </c>
      <c r="C7" s="6">
        <v>44726</v>
      </c>
      <c r="D7" s="4">
        <v>149.21</v>
      </c>
      <c r="E7" s="4" t="str">
        <f>VLOOKUP(A7,HOP!A:L,12,0)</f>
        <v>149.21</v>
      </c>
      <c r="F7" s="4" t="str">
        <f>VLOOKUP(A7,HOP!A:C,3,0)</f>
        <v>2589139</v>
      </c>
      <c r="G7" s="4">
        <f t="shared" si="0"/>
        <v>0</v>
      </c>
      <c r="H7" s="4" t="str">
        <f t="shared" si="1"/>
        <v>，2589139</v>
      </c>
      <c r="I7" s="4" t="str">
        <f>VLOOKUP(A7,HOP!A:U,21,0)</f>
        <v>直连</v>
      </c>
    </row>
    <row r="8" s="4" customFormat="1" spans="1:9">
      <c r="A8" s="5">
        <v>18109719645</v>
      </c>
      <c r="B8" s="6">
        <v>44725</v>
      </c>
      <c r="C8" s="6">
        <v>44726</v>
      </c>
      <c r="D8" s="4">
        <v>182.7</v>
      </c>
      <c r="E8" s="4" t="str">
        <f>VLOOKUP(A8,HOP!A:L,12,0)</f>
        <v>182.70</v>
      </c>
      <c r="F8" s="4" t="str">
        <f>VLOOKUP(A8,HOP!A:C,3,0)</f>
        <v>2589161</v>
      </c>
      <c r="G8" s="4">
        <f t="shared" si="0"/>
        <v>0</v>
      </c>
      <c r="H8" s="4" t="str">
        <f t="shared" si="1"/>
        <v>，2589161</v>
      </c>
      <c r="I8" s="4" t="str">
        <f>VLOOKUP(A8,HOP!A:U,21,0)</f>
        <v>直连</v>
      </c>
    </row>
    <row r="9" s="4" customFormat="1" spans="1:9">
      <c r="A9" s="5">
        <v>18109806349</v>
      </c>
      <c r="B9" s="6">
        <v>44725</v>
      </c>
      <c r="C9" s="6">
        <v>44726</v>
      </c>
      <c r="D9" s="4">
        <v>131.95</v>
      </c>
      <c r="E9" s="4" t="str">
        <f>VLOOKUP(A9,HOP!A:L,12,0)</f>
        <v>131.95</v>
      </c>
      <c r="F9" s="4" t="str">
        <f>VLOOKUP(A9,HOP!A:C,3,0)</f>
        <v>2589172</v>
      </c>
      <c r="G9" s="4">
        <f t="shared" si="0"/>
        <v>0</v>
      </c>
      <c r="H9" s="4" t="str">
        <f t="shared" si="1"/>
        <v>，2589172</v>
      </c>
      <c r="I9" s="4" t="str">
        <f>VLOOKUP(A9,HOP!A:U,21,0)</f>
        <v>直连</v>
      </c>
    </row>
    <row r="10" s="4" customFormat="1" spans="1:9">
      <c r="A10" s="5">
        <v>18109812468</v>
      </c>
      <c r="B10" s="6">
        <v>44725</v>
      </c>
      <c r="C10" s="6">
        <v>44726</v>
      </c>
      <c r="D10" s="4">
        <v>242.4</v>
      </c>
      <c r="E10" s="4" t="str">
        <f>VLOOKUP(A10,HOP!A:L,12,0)</f>
        <v>242.40</v>
      </c>
      <c r="F10" s="4" t="str">
        <f>VLOOKUP(A10,HOP!A:C,3,0)</f>
        <v>2589177</v>
      </c>
      <c r="G10" s="4">
        <f t="shared" si="0"/>
        <v>0</v>
      </c>
      <c r="H10" s="4" t="str">
        <f t="shared" si="1"/>
        <v>，2589177</v>
      </c>
      <c r="I10" s="4" t="str">
        <f>VLOOKUP(A10,HOP!A:U,21,0)</f>
        <v>直连</v>
      </c>
    </row>
    <row r="11" s="4" customFormat="1" spans="1:9">
      <c r="A11" s="5">
        <v>18109927696</v>
      </c>
      <c r="B11" s="6">
        <v>44725</v>
      </c>
      <c r="C11" s="6">
        <v>44726</v>
      </c>
      <c r="D11" s="4">
        <v>223.21</v>
      </c>
      <c r="E11" s="4" t="str">
        <f>VLOOKUP(A11,HOP!A:L,12,0)</f>
        <v>223.21</v>
      </c>
      <c r="F11" s="4" t="str">
        <f>VLOOKUP(A11,HOP!A:C,3,0)</f>
        <v>2589205</v>
      </c>
      <c r="G11" s="4">
        <f t="shared" si="0"/>
        <v>0</v>
      </c>
      <c r="H11" s="4" t="str">
        <f t="shared" si="1"/>
        <v>，2589205</v>
      </c>
      <c r="I11" s="4" t="str">
        <f>VLOOKUP(A11,HOP!A:U,21,0)</f>
        <v>直连</v>
      </c>
    </row>
    <row r="12" s="4" customFormat="1" spans="1:9">
      <c r="A12" s="5">
        <v>18110054443</v>
      </c>
      <c r="B12" s="6">
        <v>44725</v>
      </c>
      <c r="C12" s="6">
        <v>44726</v>
      </c>
      <c r="D12" s="4">
        <v>189.81</v>
      </c>
      <c r="E12" s="4" t="str">
        <f>VLOOKUP(A12,HOP!A:L,12,0)</f>
        <v>189.81</v>
      </c>
      <c r="F12" s="4" t="str">
        <f>VLOOKUP(A12,HOP!A:C,3,0)</f>
        <v>2589225</v>
      </c>
      <c r="G12" s="4">
        <f t="shared" si="0"/>
        <v>0</v>
      </c>
      <c r="H12" s="4" t="str">
        <f t="shared" si="1"/>
        <v>，2589225</v>
      </c>
      <c r="I12" s="4" t="str">
        <f>VLOOKUP(A12,HOP!A:U,21,0)</f>
        <v>直连</v>
      </c>
    </row>
    <row r="13" s="4" customFormat="1" spans="1:9">
      <c r="A13" s="5">
        <v>18110105918</v>
      </c>
      <c r="B13" s="6">
        <v>44725</v>
      </c>
      <c r="C13" s="6">
        <v>44726</v>
      </c>
      <c r="D13" s="4">
        <v>256.8</v>
      </c>
      <c r="E13" s="4" t="str">
        <f>VLOOKUP(A13,HOP!A:L,12,0)</f>
        <v>256.80</v>
      </c>
      <c r="F13" s="4" t="str">
        <f>VLOOKUP(A13,HOP!A:C,3,0)</f>
        <v>2589234</v>
      </c>
      <c r="G13" s="4">
        <f t="shared" si="0"/>
        <v>0</v>
      </c>
      <c r="H13" s="4" t="str">
        <f t="shared" si="1"/>
        <v>，2589234</v>
      </c>
      <c r="I13" s="4" t="str">
        <f>VLOOKUP(A13,HOP!A:U,21,0)</f>
        <v>直连</v>
      </c>
    </row>
    <row r="14" s="4" customFormat="1" spans="1:9">
      <c r="A14" s="5">
        <v>18112899786</v>
      </c>
      <c r="B14" s="6">
        <v>44725</v>
      </c>
      <c r="C14" s="6">
        <v>44726</v>
      </c>
      <c r="D14" s="4">
        <v>239.54</v>
      </c>
      <c r="E14" s="4" t="str">
        <f>VLOOKUP(A14,HOP!A:L,12,0)</f>
        <v>239.54</v>
      </c>
      <c r="F14" s="4" t="str">
        <f>VLOOKUP(A14,HOP!A:C,3,0)</f>
        <v>2589294</v>
      </c>
      <c r="G14" s="4">
        <f t="shared" si="0"/>
        <v>0</v>
      </c>
      <c r="H14" s="4" t="str">
        <f t="shared" si="1"/>
        <v>，2589294</v>
      </c>
      <c r="I14" s="4" t="str">
        <f>VLOOKUP(A14,HOP!A:U,21,0)</f>
        <v>直连</v>
      </c>
    </row>
    <row r="15" s="4" customFormat="1" spans="1:9">
      <c r="A15" s="5">
        <v>18113113341</v>
      </c>
      <c r="B15" s="6">
        <v>44725</v>
      </c>
      <c r="C15" s="6">
        <v>44726</v>
      </c>
      <c r="D15" s="4">
        <v>207.06</v>
      </c>
      <c r="E15" s="4" t="str">
        <f>VLOOKUP(A15,HOP!A:L,12,0)</f>
        <v>207.06</v>
      </c>
      <c r="F15" s="4" t="str">
        <f>VLOOKUP(A15,HOP!A:C,3,0)</f>
        <v>2589329</v>
      </c>
      <c r="G15" s="4">
        <f t="shared" si="0"/>
        <v>0</v>
      </c>
      <c r="H15" s="4" t="str">
        <f t="shared" si="1"/>
        <v>，2589329</v>
      </c>
      <c r="I15" s="4" t="str">
        <f>VLOOKUP(A15,HOP!A:U,21,0)</f>
        <v>直连</v>
      </c>
    </row>
    <row r="16" s="4" customFormat="1" spans="1:9">
      <c r="A16" s="5">
        <v>18113229491</v>
      </c>
      <c r="B16" s="6">
        <v>44725</v>
      </c>
      <c r="C16" s="6">
        <v>44726</v>
      </c>
      <c r="D16" s="4">
        <v>256.8</v>
      </c>
      <c r="E16" s="4" t="str">
        <f>VLOOKUP(A16,HOP!A:L,12,0)</f>
        <v>256.80</v>
      </c>
      <c r="F16" s="4" t="str">
        <f>VLOOKUP(A16,HOP!A:C,3,0)</f>
        <v>2589349</v>
      </c>
      <c r="G16" s="4">
        <f t="shared" si="0"/>
        <v>0</v>
      </c>
      <c r="H16" s="4" t="str">
        <f t="shared" si="1"/>
        <v>，2589349</v>
      </c>
      <c r="I16" s="4" t="str">
        <f>VLOOKUP(A16,HOP!A:U,21,0)</f>
        <v>直连</v>
      </c>
    </row>
    <row r="17" s="4" customFormat="1" hidden="1" spans="1:9">
      <c r="A17" s="5">
        <v>18113476554</v>
      </c>
      <c r="B17" s="6">
        <v>44725</v>
      </c>
      <c r="C17" s="6">
        <v>44726</v>
      </c>
      <c r="D17" s="4">
        <v>0</v>
      </c>
      <c r="E17" s="4" t="str">
        <f>VLOOKUP(A17,HOP!A:L,12,0)</f>
        <v>0.00</v>
      </c>
      <c r="F17" s="4" t="str">
        <f>VLOOKUP(A17,HOP!A:C,3,0)</f>
        <v>2589421</v>
      </c>
      <c r="G17" s="4">
        <f t="shared" si="0"/>
        <v>0</v>
      </c>
      <c r="H17" s="4" t="str">
        <f t="shared" si="1"/>
        <v>，2589421</v>
      </c>
      <c r="I17" s="4" t="str">
        <f>VLOOKUP(A17,HOP!A:U,21,0)</f>
        <v>直连</v>
      </c>
    </row>
    <row r="18" s="4" customFormat="1" spans="1:9">
      <c r="A18" s="5">
        <v>18113613912</v>
      </c>
      <c r="B18" s="6">
        <v>44725</v>
      </c>
      <c r="C18" s="6">
        <v>44726</v>
      </c>
      <c r="D18" s="4">
        <v>198.94</v>
      </c>
      <c r="E18" s="4" t="str">
        <f>VLOOKUP(A18,HOP!A:L,12,0)</f>
        <v>198.94</v>
      </c>
      <c r="F18" s="4" t="str">
        <f>VLOOKUP(A18,HOP!A:C,3,0)</f>
        <v>2589465</v>
      </c>
      <c r="G18" s="4">
        <f t="shared" si="0"/>
        <v>0</v>
      </c>
      <c r="H18" s="4" t="str">
        <f t="shared" si="1"/>
        <v>，2589465</v>
      </c>
      <c r="I18" s="4" t="str">
        <f>VLOOKUP(A18,HOP!A:U,21,0)</f>
        <v>直连</v>
      </c>
    </row>
    <row r="19" s="4" customFormat="1" spans="1:9">
      <c r="A19" s="5">
        <v>18113854309</v>
      </c>
      <c r="B19" s="6">
        <v>44725</v>
      </c>
      <c r="C19" s="6">
        <v>44726</v>
      </c>
      <c r="D19" s="4">
        <v>205.03</v>
      </c>
      <c r="E19" s="4" t="str">
        <f>VLOOKUP(A19,HOP!A:L,12,0)</f>
        <v>205.03</v>
      </c>
      <c r="F19" s="4" t="str">
        <f>VLOOKUP(A19,HOP!A:C,3,0)</f>
        <v>2589519</v>
      </c>
      <c r="G19" s="4">
        <f t="shared" si="0"/>
        <v>0</v>
      </c>
      <c r="H19" s="4" t="str">
        <f t="shared" si="1"/>
        <v>，2589519</v>
      </c>
      <c r="I19" s="4" t="str">
        <f>VLOOKUP(A19,HOP!A:U,21,0)</f>
        <v>直连</v>
      </c>
    </row>
    <row r="20" s="4" customFormat="1" hidden="1" spans="1:9">
      <c r="A20" s="5">
        <v>18113767391</v>
      </c>
      <c r="B20" s="6">
        <v>44725</v>
      </c>
      <c r="C20" s="6">
        <v>44726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2" spans="4:4">
      <c r="D22" s="4">
        <f>SUM(D2:D21)</f>
        <v>3213.08</v>
      </c>
    </row>
    <row r="27" spans="1:1">
      <c r="A27" s="4" t="s">
        <v>108</v>
      </c>
    </row>
    <row r="28" spans="1:1">
      <c r="A28" s="4" t="s">
        <v>109</v>
      </c>
    </row>
    <row r="29" spans="1:1">
      <c r="A29" s="4" t="s">
        <v>110</v>
      </c>
    </row>
  </sheetData>
  <autoFilter ref="A1:X20">
    <filterColumn colId="3">
      <filters>
        <filter val="115.1"/>
        <filter val="149.21"/>
        <filter val="189.81"/>
        <filter val="223.21"/>
        <filter val="205.03"/>
        <filter val="242.4"/>
        <filter val="198.94"/>
        <filter val="239.54"/>
        <filter val="131.95"/>
        <filter val="146.45"/>
        <filter val="207.06"/>
        <filter val="182.7"/>
        <filter val="256.8"/>
        <filter val="211.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D42" sqref="D42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111</v>
      </c>
      <c r="B1" s="2" t="s">
        <v>112</v>
      </c>
      <c r="C1" s="2" t="s">
        <v>113</v>
      </c>
      <c r="D1" s="2" t="s">
        <v>114</v>
      </c>
      <c r="E1" s="2" t="s">
        <v>13</v>
      </c>
      <c r="F1" s="2" t="s">
        <v>5</v>
      </c>
      <c r="G1" s="2" t="s">
        <v>6</v>
      </c>
      <c r="H1" s="2" t="s">
        <v>115</v>
      </c>
      <c r="I1" s="2" t="s">
        <v>116</v>
      </c>
      <c r="J1" s="2" t="s">
        <v>117</v>
      </c>
      <c r="K1" s="2" t="s">
        <v>118</v>
      </c>
      <c r="L1" s="2" t="s">
        <v>119</v>
      </c>
      <c r="M1" s="2" t="s">
        <v>120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  <c r="U1" s="2" t="s">
        <v>128</v>
      </c>
    </row>
    <row r="2" s="1" customFormat="1" spans="1:21">
      <c r="A2" s="3">
        <v>18113854309</v>
      </c>
      <c r="B2" s="1" t="s">
        <v>129</v>
      </c>
      <c r="C2" s="1" t="s">
        <v>130</v>
      </c>
      <c r="D2" s="1" t="s">
        <v>131</v>
      </c>
      <c r="E2" s="1" t="s">
        <v>102</v>
      </c>
      <c r="F2" s="1" t="s">
        <v>129</v>
      </c>
      <c r="G2" s="1" t="s">
        <v>132</v>
      </c>
      <c r="H2" s="1" t="s">
        <v>133</v>
      </c>
      <c r="I2" s="1" t="s">
        <v>134</v>
      </c>
      <c r="J2" s="1" t="s">
        <v>135</v>
      </c>
      <c r="K2" s="1" t="s">
        <v>134</v>
      </c>
      <c r="L2" s="1" t="s">
        <v>134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  <c r="U2" s="1" t="s">
        <v>143</v>
      </c>
    </row>
    <row r="3" s="1" customFormat="1" spans="1:21">
      <c r="A3" s="3">
        <v>18113613912</v>
      </c>
      <c r="B3" s="1" t="s">
        <v>129</v>
      </c>
      <c r="C3" s="1" t="s">
        <v>144</v>
      </c>
      <c r="D3" s="1" t="s">
        <v>145</v>
      </c>
      <c r="E3" s="1" t="s">
        <v>98</v>
      </c>
      <c r="F3" s="1" t="s">
        <v>129</v>
      </c>
      <c r="G3" s="1" t="s">
        <v>132</v>
      </c>
      <c r="H3" s="1" t="s">
        <v>133</v>
      </c>
      <c r="I3" s="1" t="s">
        <v>146</v>
      </c>
      <c r="J3" s="1" t="s">
        <v>135</v>
      </c>
      <c r="K3" s="1" t="s">
        <v>146</v>
      </c>
      <c r="L3" s="1" t="s">
        <v>146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147</v>
      </c>
      <c r="S3" s="1" t="s">
        <v>141</v>
      </c>
      <c r="T3" s="1" t="s">
        <v>142</v>
      </c>
      <c r="U3" s="1" t="s">
        <v>143</v>
      </c>
    </row>
    <row r="4" s="1" customFormat="1" spans="1:21">
      <c r="A4" s="3">
        <v>18113476554</v>
      </c>
      <c r="B4" s="1" t="s">
        <v>129</v>
      </c>
      <c r="C4" s="1" t="s">
        <v>148</v>
      </c>
      <c r="D4" s="1" t="s">
        <v>149</v>
      </c>
      <c r="E4" s="1" t="s">
        <v>94</v>
      </c>
      <c r="F4" s="1" t="s">
        <v>129</v>
      </c>
      <c r="G4" s="1" t="s">
        <v>132</v>
      </c>
      <c r="H4" s="1" t="s">
        <v>133</v>
      </c>
      <c r="I4" s="1" t="s">
        <v>137</v>
      </c>
      <c r="J4" s="1" t="s">
        <v>135</v>
      </c>
      <c r="K4" s="1" t="s">
        <v>137</v>
      </c>
      <c r="L4" s="1" t="s">
        <v>137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139</v>
      </c>
      <c r="R4" s="1" t="s">
        <v>150</v>
      </c>
      <c r="S4" s="1" t="s">
        <v>141</v>
      </c>
      <c r="T4" s="1" t="s">
        <v>142</v>
      </c>
      <c r="U4" s="1" t="s">
        <v>143</v>
      </c>
    </row>
    <row r="5" s="1" customFormat="1" spans="1:21">
      <c r="A5" s="3">
        <v>18113229491</v>
      </c>
      <c r="B5" s="1" t="s">
        <v>129</v>
      </c>
      <c r="C5" s="1" t="s">
        <v>151</v>
      </c>
      <c r="D5" s="1" t="s">
        <v>152</v>
      </c>
      <c r="E5" s="1" t="s">
        <v>90</v>
      </c>
      <c r="F5" s="1" t="s">
        <v>129</v>
      </c>
      <c r="G5" s="1" t="s">
        <v>132</v>
      </c>
      <c r="H5" s="1" t="s">
        <v>133</v>
      </c>
      <c r="I5" s="1" t="s">
        <v>153</v>
      </c>
      <c r="J5" s="1" t="s">
        <v>135</v>
      </c>
      <c r="K5" s="1" t="s">
        <v>153</v>
      </c>
      <c r="L5" s="1" t="s">
        <v>153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139</v>
      </c>
      <c r="R5" s="1" t="s">
        <v>154</v>
      </c>
      <c r="S5" s="1" t="s">
        <v>141</v>
      </c>
      <c r="T5" s="1" t="s">
        <v>142</v>
      </c>
      <c r="U5" s="1" t="s">
        <v>143</v>
      </c>
    </row>
    <row r="6" s="1" customFormat="1" spans="1:21">
      <c r="A6" s="3">
        <v>18113113341</v>
      </c>
      <c r="B6" s="1" t="s">
        <v>129</v>
      </c>
      <c r="C6" s="1" t="s">
        <v>155</v>
      </c>
      <c r="D6" s="1" t="s">
        <v>156</v>
      </c>
      <c r="E6" s="1" t="s">
        <v>87</v>
      </c>
      <c r="F6" s="1" t="s">
        <v>129</v>
      </c>
      <c r="G6" s="1" t="s">
        <v>132</v>
      </c>
      <c r="H6" s="1" t="s">
        <v>133</v>
      </c>
      <c r="I6" s="1" t="s">
        <v>157</v>
      </c>
      <c r="J6" s="1" t="s">
        <v>135</v>
      </c>
      <c r="K6" s="1" t="s">
        <v>157</v>
      </c>
      <c r="L6" s="1" t="s">
        <v>157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139</v>
      </c>
      <c r="R6" s="1" t="s">
        <v>158</v>
      </c>
      <c r="S6" s="1" t="s">
        <v>141</v>
      </c>
      <c r="T6" s="1" t="s">
        <v>142</v>
      </c>
      <c r="U6" s="1" t="s">
        <v>143</v>
      </c>
    </row>
    <row r="7" s="1" customFormat="1" spans="1:21">
      <c r="A7" s="3">
        <v>18112899786</v>
      </c>
      <c r="B7" s="1" t="s">
        <v>129</v>
      </c>
      <c r="C7" s="1" t="s">
        <v>159</v>
      </c>
      <c r="D7" s="1" t="s">
        <v>160</v>
      </c>
      <c r="E7" s="1" t="s">
        <v>82</v>
      </c>
      <c r="F7" s="1" t="s">
        <v>129</v>
      </c>
      <c r="G7" s="1" t="s">
        <v>132</v>
      </c>
      <c r="H7" s="1" t="s">
        <v>133</v>
      </c>
      <c r="I7" s="1" t="s">
        <v>161</v>
      </c>
      <c r="J7" s="1" t="s">
        <v>135</v>
      </c>
      <c r="K7" s="1" t="s">
        <v>161</v>
      </c>
      <c r="L7" s="1" t="s">
        <v>161</v>
      </c>
      <c r="M7" s="1" t="s">
        <v>136</v>
      </c>
      <c r="N7" s="1" t="s">
        <v>136</v>
      </c>
      <c r="O7" s="1" t="s">
        <v>137</v>
      </c>
      <c r="P7" s="1" t="s">
        <v>138</v>
      </c>
      <c r="Q7" s="1" t="s">
        <v>139</v>
      </c>
      <c r="R7" s="1" t="s">
        <v>162</v>
      </c>
      <c r="S7" s="1" t="s">
        <v>141</v>
      </c>
      <c r="T7" s="1" t="s">
        <v>142</v>
      </c>
      <c r="U7" s="1" t="s">
        <v>143</v>
      </c>
    </row>
    <row r="8" s="1" customFormat="1" spans="1:21">
      <c r="A8" s="3">
        <v>18110105918</v>
      </c>
      <c r="B8" s="1" t="s">
        <v>129</v>
      </c>
      <c r="C8" s="1" t="s">
        <v>163</v>
      </c>
      <c r="D8" s="1" t="s">
        <v>164</v>
      </c>
      <c r="E8" s="1" t="s">
        <v>78</v>
      </c>
      <c r="F8" s="1" t="s">
        <v>129</v>
      </c>
      <c r="G8" s="1" t="s">
        <v>132</v>
      </c>
      <c r="H8" s="1" t="s">
        <v>133</v>
      </c>
      <c r="I8" s="1" t="s">
        <v>153</v>
      </c>
      <c r="J8" s="1" t="s">
        <v>135</v>
      </c>
      <c r="K8" s="1" t="s">
        <v>153</v>
      </c>
      <c r="L8" s="1" t="s">
        <v>153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139</v>
      </c>
      <c r="R8" s="1" t="s">
        <v>165</v>
      </c>
      <c r="S8" s="1" t="s">
        <v>141</v>
      </c>
      <c r="T8" s="1" t="s">
        <v>142</v>
      </c>
      <c r="U8" s="1" t="s">
        <v>143</v>
      </c>
    </row>
    <row r="9" s="1" customFormat="1" spans="1:21">
      <c r="A9" s="3">
        <v>18110054443</v>
      </c>
      <c r="B9" s="1" t="s">
        <v>129</v>
      </c>
      <c r="C9" s="1" t="s">
        <v>166</v>
      </c>
      <c r="D9" s="1" t="s">
        <v>167</v>
      </c>
      <c r="E9" s="1" t="s">
        <v>76</v>
      </c>
      <c r="F9" s="1" t="s">
        <v>129</v>
      </c>
      <c r="G9" s="1" t="s">
        <v>132</v>
      </c>
      <c r="H9" s="1" t="s">
        <v>133</v>
      </c>
      <c r="I9" s="1" t="s">
        <v>168</v>
      </c>
      <c r="J9" s="1" t="s">
        <v>135</v>
      </c>
      <c r="K9" s="1" t="s">
        <v>168</v>
      </c>
      <c r="L9" s="1" t="s">
        <v>168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139</v>
      </c>
      <c r="R9" s="1" t="s">
        <v>169</v>
      </c>
      <c r="S9" s="1" t="s">
        <v>141</v>
      </c>
      <c r="T9" s="1" t="s">
        <v>142</v>
      </c>
      <c r="U9" s="1" t="s">
        <v>143</v>
      </c>
    </row>
    <row r="10" s="1" customFormat="1" spans="1:21">
      <c r="A10" s="3">
        <v>18109927696</v>
      </c>
      <c r="B10" s="1" t="s">
        <v>129</v>
      </c>
      <c r="C10" s="1" t="s">
        <v>170</v>
      </c>
      <c r="D10" s="1" t="s">
        <v>171</v>
      </c>
      <c r="E10" s="1" t="s">
        <v>72</v>
      </c>
      <c r="F10" s="1" t="s">
        <v>129</v>
      </c>
      <c r="G10" s="1" t="s">
        <v>132</v>
      </c>
      <c r="H10" s="1" t="s">
        <v>133</v>
      </c>
      <c r="I10" s="1" t="s">
        <v>172</v>
      </c>
      <c r="J10" s="1" t="s">
        <v>135</v>
      </c>
      <c r="K10" s="1" t="s">
        <v>172</v>
      </c>
      <c r="L10" s="1" t="s">
        <v>172</v>
      </c>
      <c r="M10" s="1" t="s">
        <v>136</v>
      </c>
      <c r="N10" s="1" t="s">
        <v>136</v>
      </c>
      <c r="O10" s="1" t="s">
        <v>137</v>
      </c>
      <c r="P10" s="1" t="s">
        <v>138</v>
      </c>
      <c r="Q10" s="1" t="s">
        <v>139</v>
      </c>
      <c r="R10" s="1" t="s">
        <v>173</v>
      </c>
      <c r="S10" s="1" t="s">
        <v>141</v>
      </c>
      <c r="T10" s="1" t="s">
        <v>142</v>
      </c>
      <c r="U10" s="1" t="s">
        <v>143</v>
      </c>
    </row>
    <row r="11" s="1" customFormat="1" spans="1:21">
      <c r="A11" s="3">
        <v>18109812468</v>
      </c>
      <c r="B11" s="1" t="s">
        <v>129</v>
      </c>
      <c r="C11" s="1" t="s">
        <v>174</v>
      </c>
      <c r="D11" s="1" t="s">
        <v>175</v>
      </c>
      <c r="E11" s="1" t="s">
        <v>69</v>
      </c>
      <c r="F11" s="1" t="s">
        <v>129</v>
      </c>
      <c r="G11" s="1" t="s">
        <v>132</v>
      </c>
      <c r="H11" s="1" t="s">
        <v>133</v>
      </c>
      <c r="I11" s="1" t="s">
        <v>176</v>
      </c>
      <c r="J11" s="1" t="s">
        <v>135</v>
      </c>
      <c r="K11" s="1" t="s">
        <v>176</v>
      </c>
      <c r="L11" s="1" t="s">
        <v>176</v>
      </c>
      <c r="M11" s="1" t="s">
        <v>136</v>
      </c>
      <c r="N11" s="1" t="s">
        <v>136</v>
      </c>
      <c r="O11" s="1" t="s">
        <v>137</v>
      </c>
      <c r="P11" s="1" t="s">
        <v>138</v>
      </c>
      <c r="Q11" s="1" t="s">
        <v>139</v>
      </c>
      <c r="R11" s="1" t="s">
        <v>177</v>
      </c>
      <c r="S11" s="1" t="s">
        <v>141</v>
      </c>
      <c r="T11" s="1" t="s">
        <v>142</v>
      </c>
      <c r="U11" s="1" t="s">
        <v>143</v>
      </c>
    </row>
    <row r="12" s="1" customFormat="1" spans="1:21">
      <c r="A12" s="3">
        <v>18109806349</v>
      </c>
      <c r="B12" s="1" t="s">
        <v>129</v>
      </c>
      <c r="C12" s="1" t="s">
        <v>178</v>
      </c>
      <c r="D12" s="1" t="s">
        <v>179</v>
      </c>
      <c r="E12" s="1" t="s">
        <v>65</v>
      </c>
      <c r="F12" s="1" t="s">
        <v>129</v>
      </c>
      <c r="G12" s="1" t="s">
        <v>132</v>
      </c>
      <c r="H12" s="1" t="s">
        <v>133</v>
      </c>
      <c r="I12" s="1" t="s">
        <v>180</v>
      </c>
      <c r="J12" s="1" t="s">
        <v>135</v>
      </c>
      <c r="K12" s="1" t="s">
        <v>180</v>
      </c>
      <c r="L12" s="1" t="s">
        <v>180</v>
      </c>
      <c r="M12" s="1" t="s">
        <v>136</v>
      </c>
      <c r="N12" s="1" t="s">
        <v>136</v>
      </c>
      <c r="O12" s="1" t="s">
        <v>137</v>
      </c>
      <c r="P12" s="1" t="s">
        <v>138</v>
      </c>
      <c r="Q12" s="1" t="s">
        <v>139</v>
      </c>
      <c r="R12" s="1" t="s">
        <v>181</v>
      </c>
      <c r="S12" s="1" t="s">
        <v>141</v>
      </c>
      <c r="T12" s="1" t="s">
        <v>142</v>
      </c>
      <c r="U12" s="1" t="s">
        <v>143</v>
      </c>
    </row>
    <row r="13" s="1" customFormat="1" spans="1:21">
      <c r="A13" s="3">
        <v>18109719645</v>
      </c>
      <c r="B13" s="1" t="s">
        <v>129</v>
      </c>
      <c r="C13" s="1" t="s">
        <v>182</v>
      </c>
      <c r="D13" s="1" t="s">
        <v>183</v>
      </c>
      <c r="E13" s="1" t="s">
        <v>61</v>
      </c>
      <c r="F13" s="1" t="s">
        <v>129</v>
      </c>
      <c r="G13" s="1" t="s">
        <v>132</v>
      </c>
      <c r="H13" s="1" t="s">
        <v>133</v>
      </c>
      <c r="I13" s="1" t="s">
        <v>184</v>
      </c>
      <c r="J13" s="1" t="s">
        <v>135</v>
      </c>
      <c r="K13" s="1" t="s">
        <v>184</v>
      </c>
      <c r="L13" s="1" t="s">
        <v>184</v>
      </c>
      <c r="M13" s="1" t="s">
        <v>136</v>
      </c>
      <c r="N13" s="1" t="s">
        <v>136</v>
      </c>
      <c r="O13" s="1" t="s">
        <v>137</v>
      </c>
      <c r="P13" s="1" t="s">
        <v>138</v>
      </c>
      <c r="Q13" s="1" t="s">
        <v>139</v>
      </c>
      <c r="R13" s="1" t="s">
        <v>185</v>
      </c>
      <c r="S13" s="1" t="s">
        <v>141</v>
      </c>
      <c r="T13" s="1" t="s">
        <v>142</v>
      </c>
      <c r="U13" s="1" t="s">
        <v>143</v>
      </c>
    </row>
    <row r="14" s="1" customFormat="1" spans="1:21">
      <c r="A14" s="3">
        <v>18109631870</v>
      </c>
      <c r="B14" s="1" t="s">
        <v>129</v>
      </c>
      <c r="C14" s="1" t="s">
        <v>186</v>
      </c>
      <c r="D14" s="1" t="s">
        <v>187</v>
      </c>
      <c r="E14" s="1" t="s">
        <v>57</v>
      </c>
      <c r="F14" s="1" t="s">
        <v>129</v>
      </c>
      <c r="G14" s="1" t="s">
        <v>132</v>
      </c>
      <c r="H14" s="1" t="s">
        <v>133</v>
      </c>
      <c r="I14" s="1" t="s">
        <v>188</v>
      </c>
      <c r="J14" s="1" t="s">
        <v>135</v>
      </c>
      <c r="K14" s="1" t="s">
        <v>188</v>
      </c>
      <c r="L14" s="1" t="s">
        <v>188</v>
      </c>
      <c r="M14" s="1" t="s">
        <v>136</v>
      </c>
      <c r="N14" s="1" t="s">
        <v>136</v>
      </c>
      <c r="O14" s="1" t="s">
        <v>137</v>
      </c>
      <c r="P14" s="1" t="s">
        <v>138</v>
      </c>
      <c r="Q14" s="1" t="s">
        <v>139</v>
      </c>
      <c r="R14" s="1" t="s">
        <v>189</v>
      </c>
      <c r="S14" s="1" t="s">
        <v>141</v>
      </c>
      <c r="T14" s="1" t="s">
        <v>142</v>
      </c>
      <c r="U14" s="1" t="s">
        <v>143</v>
      </c>
    </row>
    <row r="15" s="1" customFormat="1" spans="1:21">
      <c r="A15" s="3">
        <v>18109601370</v>
      </c>
      <c r="B15" s="1" t="s">
        <v>129</v>
      </c>
      <c r="C15" s="1" t="s">
        <v>190</v>
      </c>
      <c r="D15" s="1" t="s">
        <v>164</v>
      </c>
      <c r="E15" s="1" t="s">
        <v>53</v>
      </c>
      <c r="F15" s="1" t="s">
        <v>129</v>
      </c>
      <c r="G15" s="1" t="s">
        <v>132</v>
      </c>
      <c r="H15" s="1" t="s">
        <v>133</v>
      </c>
      <c r="I15" s="1" t="s">
        <v>153</v>
      </c>
      <c r="J15" s="1" t="s">
        <v>135</v>
      </c>
      <c r="K15" s="1" t="s">
        <v>153</v>
      </c>
      <c r="L15" s="1" t="s">
        <v>153</v>
      </c>
      <c r="M15" s="1" t="s">
        <v>136</v>
      </c>
      <c r="N15" s="1" t="s">
        <v>136</v>
      </c>
      <c r="O15" s="1" t="s">
        <v>137</v>
      </c>
      <c r="P15" s="1" t="s">
        <v>138</v>
      </c>
      <c r="Q15" s="1" t="s">
        <v>139</v>
      </c>
      <c r="R15" s="1" t="s">
        <v>191</v>
      </c>
      <c r="S15" s="1" t="s">
        <v>141</v>
      </c>
      <c r="T15" s="1" t="s">
        <v>142</v>
      </c>
      <c r="U15" s="1" t="s">
        <v>143</v>
      </c>
    </row>
    <row r="16" s="1" customFormat="1" spans="1:21">
      <c r="A16" s="3">
        <v>18109452739</v>
      </c>
      <c r="B16" s="1" t="s">
        <v>129</v>
      </c>
      <c r="C16" s="1" t="s">
        <v>192</v>
      </c>
      <c r="D16" s="1" t="s">
        <v>193</v>
      </c>
      <c r="E16" s="1" t="s">
        <v>48</v>
      </c>
      <c r="F16" s="1" t="s">
        <v>129</v>
      </c>
      <c r="G16" s="1" t="s">
        <v>132</v>
      </c>
      <c r="H16" s="1" t="s">
        <v>133</v>
      </c>
      <c r="I16" s="1" t="s">
        <v>194</v>
      </c>
      <c r="J16" s="1" t="s">
        <v>135</v>
      </c>
      <c r="K16" s="1" t="s">
        <v>194</v>
      </c>
      <c r="L16" s="1" t="s">
        <v>194</v>
      </c>
      <c r="M16" s="1" t="s">
        <v>136</v>
      </c>
      <c r="N16" s="1" t="s">
        <v>136</v>
      </c>
      <c r="O16" s="1" t="s">
        <v>137</v>
      </c>
      <c r="P16" s="1" t="s">
        <v>138</v>
      </c>
      <c r="Q16" s="1" t="s">
        <v>139</v>
      </c>
      <c r="R16" s="1" t="s">
        <v>195</v>
      </c>
      <c r="S16" s="1" t="s">
        <v>141</v>
      </c>
      <c r="T16" s="1" t="s">
        <v>142</v>
      </c>
      <c r="U16" s="1" t="s">
        <v>143</v>
      </c>
    </row>
    <row r="17" s="1" customFormat="1" spans="1:21">
      <c r="A17" s="3">
        <v>18109136075</v>
      </c>
      <c r="B17" s="1" t="s">
        <v>129</v>
      </c>
      <c r="C17" s="1" t="s">
        <v>196</v>
      </c>
      <c r="D17" s="1" t="s">
        <v>197</v>
      </c>
      <c r="E17" s="1" t="s">
        <v>44</v>
      </c>
      <c r="F17" s="1" t="s">
        <v>129</v>
      </c>
      <c r="G17" s="1" t="s">
        <v>132</v>
      </c>
      <c r="H17" s="1" t="s">
        <v>133</v>
      </c>
      <c r="I17" s="1" t="s">
        <v>198</v>
      </c>
      <c r="J17" s="1" t="s">
        <v>135</v>
      </c>
      <c r="K17" s="1" t="s">
        <v>198</v>
      </c>
      <c r="L17" s="1" t="s">
        <v>198</v>
      </c>
      <c r="M17" s="1" t="s">
        <v>136</v>
      </c>
      <c r="N17" s="1" t="s">
        <v>136</v>
      </c>
      <c r="O17" s="1" t="s">
        <v>137</v>
      </c>
      <c r="P17" s="1" t="s">
        <v>138</v>
      </c>
      <c r="Q17" s="1" t="s">
        <v>139</v>
      </c>
      <c r="R17" s="1" t="s">
        <v>199</v>
      </c>
      <c r="S17" s="1" t="s">
        <v>141</v>
      </c>
      <c r="T17" s="1" t="s">
        <v>142</v>
      </c>
      <c r="U17" s="1" t="s">
        <v>143</v>
      </c>
    </row>
    <row r="18" s="1" customFormat="1" spans="1:21">
      <c r="A18" s="3">
        <v>18109080664</v>
      </c>
      <c r="B18" s="1" t="s">
        <v>129</v>
      </c>
      <c r="C18" s="1" t="s">
        <v>200</v>
      </c>
      <c r="D18" s="1" t="s">
        <v>201</v>
      </c>
      <c r="E18" s="1" t="s">
        <v>40</v>
      </c>
      <c r="F18" s="1" t="s">
        <v>129</v>
      </c>
      <c r="G18" s="1" t="s">
        <v>132</v>
      </c>
      <c r="H18" s="1" t="s">
        <v>133</v>
      </c>
      <c r="I18" s="1" t="s">
        <v>202</v>
      </c>
      <c r="J18" s="1" t="s">
        <v>135</v>
      </c>
      <c r="K18" s="1" t="s">
        <v>202</v>
      </c>
      <c r="L18" s="1" t="s">
        <v>202</v>
      </c>
      <c r="M18" s="1" t="s">
        <v>136</v>
      </c>
      <c r="N18" s="1" t="s">
        <v>136</v>
      </c>
      <c r="O18" s="1" t="s">
        <v>137</v>
      </c>
      <c r="P18" s="1" t="s">
        <v>138</v>
      </c>
      <c r="Q18" s="1" t="s">
        <v>139</v>
      </c>
      <c r="R18" s="1" t="s">
        <v>203</v>
      </c>
      <c r="S18" s="1" t="s">
        <v>141</v>
      </c>
      <c r="T18" s="1" t="s">
        <v>142</v>
      </c>
      <c r="U18" s="1" t="s">
        <v>143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2022-06-17T02:24:25Z</dcterms:created>
  <dcterms:modified xsi:type="dcterms:W3CDTF">2022-06-17T02:28:22Z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79A64529817E4FFCBD7D203242B6FFDF</vt:lpwstr>
  </property>
  <property fmtid="{D5CDD505-2E9C-101B-9397-08002B2CF9AE}" pid="3" name="KSOProductBuildVer">
    <vt:lpwstr>2052-11.1.0.11805</vt:lpwstr>
  </property>
</Properties>
</file>