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<sst xmlns="http://schemas.openxmlformats.org/spreadsheetml/2006/main" count="406" uniqueCount="199">
  <si>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</si>
  <si>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</si>
  <si>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</si>
  <si>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</si>
  <si>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</si>
  <si>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</si>
  <si>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</si>
  <si>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</si>
  <si>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</si>
  <si>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</si>
  <si>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</si>
  <si>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</si>
  <si>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</si>
  <si>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</si>
  <si>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</si>
  <si>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</si>
  <si>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</si>
  <si>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</si>
  <si>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</si>
  <si>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</si>
  <si>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</si>
  <si>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</si>
  <si>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</si>
  <si>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</si>
  <si>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</si>
  <si>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17112254789	</t>
  </si>
  <si>
    <t>Ctrip</t>
  </si>
  <si>
    <t>正常</t>
  </si>
  <si>
    <t>[新加坡]新加坡富丽敦酒店(Staycation Approved)(The Fullerton Hotel Singapore (Staycation Approved))(37046473)</t>
  </si>
  <si>
    <t>遗产房&lt;不退款&gt;&lt;2人入住&gt;</t>
  </si>
  <si>
    <t>USD</t>
  </si>
  <si>
    <t>ONG/ELAINE</t>
  </si>
  <si>
    <t>CA5326220617USD</t>
  </si>
  <si>
    <t>未提现</t>
  </si>
  <si>
    <t>携程开票</t>
  </si>
  <si>
    <t xml:space="preserve">2371098	</t>
  </si>
  <si>
    <t xml:space="preserve">4051444	</t>
  </si>
  <si>
    <t xml:space="preserve">17813634469	</t>
  </si>
  <si>
    <t>[日内瓦]日内瓦勃朗峰阿德吉奥公寓式酒店(Aparthotel Adagio Genève Mont-Blanc)(37196612)</t>
  </si>
  <si>
    <t>一室双人房&lt;不退款&gt;&lt;2人入住&gt;</t>
  </si>
  <si>
    <t>Law/Kei Yan Jane,Law/Kei Wai Joyce</t>
  </si>
  <si>
    <t xml:space="preserve">2515434	</t>
  </si>
  <si>
    <t xml:space="preserve">LHKDDTST	</t>
  </si>
  <si>
    <t xml:space="preserve">17889747949	</t>
  </si>
  <si>
    <t>[布卢明顿]伊斯特兰套房酒店及会议中心(Eastland Suites Hotel &amp; Conference Center)(39670094)</t>
  </si>
  <si>
    <t>传统客房1张大床&lt;不退款&gt;&lt;2人入住&gt;</t>
  </si>
  <si>
    <t>Westbrook/Tim,Westbrook/Beth</t>
  </si>
  <si>
    <t xml:space="preserve">2536109	</t>
  </si>
  <si>
    <t xml:space="preserve">76ETG3DPD	</t>
  </si>
  <si>
    <t xml:space="preserve">17912353258	</t>
  </si>
  <si>
    <t>[新加坡]新加坡辉盛凯贝丽酒店服务公寓 (Staycation Approved)(Capri by Fraser Changi City Singapore (Staycation Approved))(37196345)</t>
  </si>
  <si>
    <t>高级一室房&lt;不退款&gt;&lt;2人入住&gt;</t>
  </si>
  <si>
    <t>Jeong/Hwangyu,Jeong/Hwangyu</t>
  </si>
  <si>
    <t xml:space="preserve">	</t>
  </si>
  <si>
    <t xml:space="preserve">28809706-1	</t>
  </si>
  <si>
    <t xml:space="preserve">18000951613	</t>
  </si>
  <si>
    <t>[古晋]达迈海滩度假村(Damai Beach Resort)(44793747)</t>
  </si>
  <si>
    <t>木屋&lt;不退款&gt;&lt;2人入住&gt;</t>
  </si>
  <si>
    <t>Langkah/Sebastian</t>
  </si>
  <si>
    <t xml:space="preserve">2564750	</t>
  </si>
  <si>
    <t xml:space="preserve">18068614962	</t>
  </si>
  <si>
    <t>[维罗纳]南维罗纳B&amp;B酒店(B&amp;B Hotel Verona Sud)(40082021)</t>
  </si>
  <si>
    <t>双人床房&lt;不退款&gt;&lt;2人入住&gt;</t>
  </si>
  <si>
    <t>Ruperez Cordero/Carmen,Ruperez Cordero/Carmen</t>
  </si>
  <si>
    <t xml:space="preserve">2580048	</t>
  </si>
  <si>
    <t xml:space="preserve">18097981653	</t>
  </si>
  <si>
    <t>[西归浦市]济州神话世界度假酒店 – 蓝鼎(Landing Jeju Shinhwa World Hotels &amp; Resorts)(47468134)</t>
  </si>
  <si>
    <t>豪华特大床房&lt;2人入住&gt;&lt;不退款&gt;</t>
  </si>
  <si>
    <t>Kim/Tae seok</t>
  </si>
  <si>
    <t xml:space="preserve">1674228	</t>
  </si>
  <si>
    <t xml:space="preserve">18098626919	</t>
  </si>
  <si>
    <t>[贝尔维尤]贝尔维尤拉克斯普兰廷全套房酒店(Larkspur Landing Bellevue - An All-Suite Hotel)(46902220)</t>
  </si>
  <si>
    <t>行政套房无障碍房&lt;2人入住&gt;&lt;不退款&gt;</t>
  </si>
  <si>
    <t>Haggin/Judith Lynn</t>
  </si>
  <si>
    <t xml:space="preserve">2587171	</t>
  </si>
  <si>
    <t xml:space="preserve">11012SE028645	</t>
  </si>
  <si>
    <t xml:space="preserve">18102993628	</t>
  </si>
  <si>
    <t>[灵韦]曼彻斯特机场智选假日酒店 - IHG 旗下饭店(Holiday Inn Express Manchester Airport, an IHG Hotel)(39033537)</t>
  </si>
  <si>
    <t>标准客房&lt;不退款&gt;&lt;2人入住&gt;</t>
  </si>
  <si>
    <t>fennell/dean</t>
  </si>
  <si>
    <t xml:space="preserve">2587771	</t>
  </si>
  <si>
    <t xml:space="preserve">18106898700	</t>
  </si>
  <si>
    <t>[新加坡]新加坡怡阁大酒店，良木园酒店集团成员 (Staycation Approved)(York Hotel, a Member of The Goodwood Group of Hotels (Staycation Approved))(37244235)</t>
  </si>
  <si>
    <t>高级房&lt;不退款&gt;&lt;2人入住&gt;</t>
  </si>
  <si>
    <t>sri/sri</t>
  </si>
  <si>
    <t xml:space="preserve">2588332	</t>
  </si>
  <si>
    <t xml:space="preserve">18109001544	</t>
  </si>
  <si>
    <t>[布拉德福德]布拉德福德康铂酒店(HOTEL CAMPANILE BRADFORD)(39048811)</t>
  </si>
  <si>
    <t>标准双床房&lt;不退款&gt;&lt;2人入住&gt;</t>
  </si>
  <si>
    <t>Wang/Jason</t>
  </si>
  <si>
    <t xml:space="preserve">2588965	</t>
  </si>
  <si>
    <t xml:space="preserve">34377UC004174	</t>
  </si>
  <si>
    <t>，</t>
  </si>
  <si>
    <t xml:space="preserve">A220617101533481 </t>
  </si>
  <si>
    <t>USD / HKD 当前参考汇率: 7.84979</t>
  </si>
  <si>
    <t>总计：2277 USD/
17873.97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</si>
  <si>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</si>
  <si>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</si>
  <si>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</si>
  <si>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</si>
  <si>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</si>
  <si>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</si>
  <si>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</si>
  <si>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</si>
  <si>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</si>
  <si>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</si>
  <si>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</si>
  <si>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</si>
  <si>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</si>
  <si>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</si>
  <si>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</si>
  <si>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</si>
  <si>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</si>
  <si>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</si>
  <si>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</si>
  <si>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2588965</t>
  </si>
  <si>
    <t>CAMPANILE BRADFORD</t>
  </si>
  <si>
    <t>Wang Jason</t>
  </si>
  <si>
    <t>2022-06-14</t>
  </si>
  <si>
    <t>退房日周结</t>
  </si>
  <si>
    <t>376.50</t>
  </si>
  <si>
    <t>56.00</t>
  </si>
  <si>
    <t>0</t>
  </si>
  <si>
    <t>0.00</t>
  </si>
  <si>
    <t>携程盛景国际直连</t>
  </si>
  <si>
    <t>01.010677</t>
  </si>
  <si>
    <t>2022-06-13 14:26:31</t>
  </si>
  <si>
    <t>否</t>
  </si>
  <si>
    <t>汇智国际旅游发展有限公司</t>
  </si>
  <si>
    <t>直连</t>
  </si>
  <si>
    <t>2588332</t>
  </si>
  <si>
    <t>怡阁酒店</t>
  </si>
  <si>
    <t>sri sri</t>
  </si>
  <si>
    <t>974.88</t>
  </si>
  <si>
    <t>145.00</t>
  </si>
  <si>
    <t>2022-06-13 00:37:27</t>
  </si>
  <si>
    <t>2022-06-12</t>
  </si>
  <si>
    <t>2587771</t>
  </si>
  <si>
    <t>曼彻斯特机场智选假日酒店</t>
  </si>
  <si>
    <t>fennell dean</t>
  </si>
  <si>
    <t>1136.24</t>
  </si>
  <si>
    <t>169.00</t>
  </si>
  <si>
    <t>2022-06-12 15:46:39</t>
  </si>
  <si>
    <t>2587171</t>
  </si>
  <si>
    <t>贝尔维尤拉克斯普兰廷全套房酒店</t>
  </si>
  <si>
    <t>Haggin Judith Lynn</t>
  </si>
  <si>
    <t>1519.47</t>
  </si>
  <si>
    <t>226.00</t>
  </si>
  <si>
    <t>2022-06-12 04:28:48</t>
  </si>
  <si>
    <t>2022-06-11</t>
  </si>
  <si>
    <t>2586988</t>
  </si>
  <si>
    <t>济州神话世界度假酒店-蓝鼎</t>
  </si>
  <si>
    <t>Kim Tae seok</t>
  </si>
  <si>
    <t>2380.05</t>
  </si>
  <si>
    <t>354.00</t>
  </si>
  <si>
    <t>2022-06-11 22:49:34</t>
  </si>
  <si>
    <t>2022-06-07</t>
  </si>
  <si>
    <t>2580048</t>
  </si>
  <si>
    <t>维罗纳民宿</t>
  </si>
  <si>
    <t>Ruperez Cordero Carmen,Ruperez Cordero Carmen</t>
  </si>
  <si>
    <t>400.16</t>
  </si>
  <si>
    <t>60.00</t>
  </si>
  <si>
    <t>2022-06-07 18:16:42</t>
  </si>
  <si>
    <t>2022-05-26</t>
  </si>
  <si>
    <t>2564750</t>
  </si>
  <si>
    <t xml:space="preserve">达迈海滩度假村 </t>
  </si>
  <si>
    <t>Langkah Sebastian</t>
  </si>
  <si>
    <t>979.32</t>
  </si>
  <si>
    <t>146.00</t>
  </si>
  <si>
    <t>2022-05-26 21:50:43</t>
  </si>
  <si>
    <t>2022-05-09</t>
  </si>
  <si>
    <t>2544406</t>
  </si>
  <si>
    <t>新加坡凯贝丽酒店式服务公寓</t>
  </si>
  <si>
    <t>Jeong Hwangyu,Jeong Hwangyu</t>
  </si>
  <si>
    <t>828.41</t>
  </si>
  <si>
    <t>124.00</t>
  </si>
  <si>
    <t>2022-05-09 20:55:29</t>
  </si>
  <si>
    <t>2022-05-04</t>
  </si>
  <si>
    <t>2536109</t>
  </si>
  <si>
    <t>东地长住套房酒店及会议中心</t>
  </si>
  <si>
    <t>Westbrook Tim,Westbrook Beth</t>
  </si>
  <si>
    <t>827.94</t>
  </si>
  <si>
    <t>125.00</t>
  </si>
  <si>
    <t>2022-05-04 06:55:28</t>
  </si>
  <si>
    <t>2022-04-17</t>
  </si>
  <si>
    <t>2515434</t>
  </si>
  <si>
    <t>日内瓦勃朗峰阿德吉奥公寓式酒店</t>
  </si>
  <si>
    <t>Law Kei Yan Jane,Law Kei Wai Joyce</t>
  </si>
  <si>
    <t>2022-06-10</t>
  </si>
  <si>
    <t>2579.74</t>
  </si>
  <si>
    <t>404.00</t>
  </si>
  <si>
    <t>2022-04-17 21:44:00</t>
  </si>
  <si>
    <t>2022-01-04</t>
  </si>
  <si>
    <t>2371098</t>
  </si>
  <si>
    <t>新加坡富丽敦酒店</t>
  </si>
  <si>
    <t>ONG ELAINE</t>
  </si>
  <si>
    <t>2981.11</t>
  </si>
  <si>
    <t>468.00</t>
  </si>
  <si>
    <t>2022-01-04 00:01:12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</si>
</sst>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44726</v>
      </c>
      <c r="H2" s="4">
        <v>1</v>
      </c>
      <c r="I2" s="4">
        <v>2</v>
      </c>
      <c r="J2" s="4">
        <v>2</v>
      </c>
      <c r="K2" s="4" t="s">
        <v>30</v>
      </c>
      <c r="L2" s="4">
        <v>468</v>
      </c>
      <c r="M2" s="4">
        <v>468</v>
      </c>
      <c r="N2" s="4" t="s">
        <v>31</v>
      </c>
      <c r="O2" s="4" t="s">
        <v>32</v>
      </c>
      <c r="P2" s="4" t="s">
        <v>33</v>
      </c>
      <c r="Q2" s="4">
        <v>0</v>
      </c>
      <c r="R2" s="7">
        <v>44565</v>
      </c>
      <c r="S2" s="6">
        <v>44729</v>
      </c>
      <c r="T2" s="4" t="s">
        <v>34</v>
      </c>
      <c r="U2" s="4">
        <v>468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44726</v>
      </c>
      <c r="H3" s="4">
        <v>1</v>
      </c>
      <c r="I3" s="4">
        <v>4</v>
      </c>
      <c r="J3" s="4">
        <v>4</v>
      </c>
      <c r="K3" s="4" t="s">
        <v>30</v>
      </c>
      <c r="L3" s="4">
        <v>404</v>
      </c>
      <c r="M3" s="4">
        <v>404</v>
      </c>
      <c r="N3" s="4" t="s">
        <v>40</v>
      </c>
      <c r="O3" s="4" t="s">
        <v>32</v>
      </c>
      <c r="P3" s="4" t="s">
        <v>33</v>
      </c>
      <c r="Q3" s="4">
        <v>0</v>
      </c>
      <c r="R3" s="7">
        <v>44668</v>
      </c>
      <c r="S3" s="6">
        <v>44729</v>
      </c>
      <c r="T3" s="4" t="s">
        <v>34</v>
      </c>
      <c r="U3" s="4">
        <v>404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44725</v>
      </c>
      <c r="G4" s="6">
        <v>44726</v>
      </c>
      <c r="H4" s="4">
        <v>1</v>
      </c>
      <c r="I4" s="4">
        <v>1</v>
      </c>
      <c r="J4" s="4">
        <v>1</v>
      </c>
      <c r="K4" s="4" t="s">
        <v>30</v>
      </c>
      <c r="L4" s="4">
        <v>125</v>
      </c>
      <c r="M4" s="4">
        <v>125</v>
      </c>
      <c r="N4" s="4" t="s">
        <v>46</v>
      </c>
      <c r="O4" s="4" t="s">
        <v>32</v>
      </c>
      <c r="P4" s="4" t="s">
        <v>33</v>
      </c>
      <c r="Q4" s="4">
        <v>0</v>
      </c>
      <c r="R4" s="7">
        <v>44685</v>
      </c>
      <c r="S4" s="6">
        <v>44729</v>
      </c>
      <c r="T4" s="4" t="s">
        <v>34</v>
      </c>
      <c r="U4" s="4">
        <v>125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44725</v>
      </c>
      <c r="G5" s="6">
        <v>44726</v>
      </c>
      <c r="H5" s="4">
        <v>1</v>
      </c>
      <c r="I5" s="4">
        <v>1</v>
      </c>
      <c r="J5" s="4">
        <v>1</v>
      </c>
      <c r="K5" s="4" t="s">
        <v>30</v>
      </c>
      <c r="L5" s="4">
        <v>124</v>
      </c>
      <c r="M5" s="4">
        <v>124</v>
      </c>
      <c r="N5" s="4" t="s">
        <v>52</v>
      </c>
      <c r="O5" s="4" t="s">
        <v>32</v>
      </c>
      <c r="P5" s="4" t="s">
        <v>33</v>
      </c>
      <c r="Q5" s="4">
        <v>0</v>
      </c>
      <c r="R5" s="7">
        <v>44690</v>
      </c>
      <c r="S5" s="6">
        <v>44729</v>
      </c>
      <c r="T5" s="4" t="s">
        <v>34</v>
      </c>
      <c r="U5" s="4">
        <v>124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44724</v>
      </c>
      <c r="G6" s="6">
        <v>44726</v>
      </c>
      <c r="H6" s="4">
        <v>1</v>
      </c>
      <c r="I6" s="4">
        <v>2</v>
      </c>
      <c r="J6" s="4">
        <v>2</v>
      </c>
      <c r="K6" s="4" t="s">
        <v>30</v>
      </c>
      <c r="L6" s="4">
        <v>146</v>
      </c>
      <c r="M6" s="4">
        <v>146</v>
      </c>
      <c r="N6" s="4" t="s">
        <v>58</v>
      </c>
      <c r="O6" s="4" t="s">
        <v>32</v>
      </c>
      <c r="P6" s="4" t="s">
        <v>33</v>
      </c>
      <c r="Q6" s="4">
        <v>0</v>
      </c>
      <c r="R6" s="7">
        <v>44707</v>
      </c>
      <c r="S6" s="6">
        <v>44729</v>
      </c>
      <c r="T6" s="4" t="s">
        <v>34</v>
      </c>
      <c r="U6" s="4">
        <v>146</v>
      </c>
      <c r="V6" s="4">
        <v>0</v>
      </c>
      <c r="W6" s="4">
        <v>0</v>
      </c>
      <c r="X6" s="4" t="s">
        <v>59</v>
      </c>
      <c r="Y6" s="4" t="s">
        <v>53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44725</v>
      </c>
      <c r="G7" s="6">
        <v>44726</v>
      </c>
      <c r="H7" s="4">
        <v>1</v>
      </c>
      <c r="I7" s="4">
        <v>1</v>
      </c>
      <c r="J7" s="4">
        <v>1</v>
      </c>
      <c r="K7" s="4" t="s">
        <v>30</v>
      </c>
      <c r="L7" s="4">
        <v>60</v>
      </c>
      <c r="M7" s="4">
        <v>60</v>
      </c>
      <c r="N7" s="4" t="s">
        <v>63</v>
      </c>
      <c r="O7" s="4" t="s">
        <v>32</v>
      </c>
      <c r="P7" s="4" t="s">
        <v>33</v>
      </c>
      <c r="Q7" s="4">
        <v>0</v>
      </c>
      <c r="R7" s="7">
        <v>44719</v>
      </c>
      <c r="S7" s="6">
        <v>44729</v>
      </c>
      <c r="T7" s="4" t="s">
        <v>34</v>
      </c>
      <c r="U7" s="4">
        <v>60</v>
      </c>
      <c r="V7" s="4">
        <v>0</v>
      </c>
      <c r="W7" s="4">
        <v>0</v>
      </c>
      <c r="X7" s="4" t="s">
        <v>64</v>
      </c>
      <c r="Y7" s="4" t="s">
        <v>53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44724</v>
      </c>
      <c r="G8" s="6">
        <v>44726</v>
      </c>
      <c r="H8" s="4">
        <v>1</v>
      </c>
      <c r="I8" s="4">
        <v>2</v>
      </c>
      <c r="J8" s="4">
        <v>2</v>
      </c>
      <c r="K8" s="4" t="s">
        <v>30</v>
      </c>
      <c r="L8" s="4">
        <v>354</v>
      </c>
      <c r="M8" s="4">
        <v>354</v>
      </c>
      <c r="N8" s="4" t="s">
        <v>68</v>
      </c>
      <c r="O8" s="4" t="s">
        <v>32</v>
      </c>
      <c r="P8" s="4" t="s">
        <v>33</v>
      </c>
      <c r="Q8" s="4">
        <v>0</v>
      </c>
      <c r="R8" s="7">
        <v>44723</v>
      </c>
      <c r="S8" s="6">
        <v>44729</v>
      </c>
      <c r="T8" s="4" t="s">
        <v>34</v>
      </c>
      <c r="U8" s="4">
        <v>354</v>
      </c>
      <c r="V8" s="4">
        <v>0</v>
      </c>
      <c r="W8" s="4">
        <v>0</v>
      </c>
      <c r="X8" s="4" t="s">
        <v>53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44725</v>
      </c>
      <c r="G9" s="6">
        <v>44726</v>
      </c>
      <c r="H9" s="4">
        <v>1</v>
      </c>
      <c r="I9" s="4">
        <v>1</v>
      </c>
      <c r="J9" s="4">
        <v>1</v>
      </c>
      <c r="K9" s="4" t="s">
        <v>30</v>
      </c>
      <c r="L9" s="4">
        <v>226</v>
      </c>
      <c r="M9" s="4">
        <v>226</v>
      </c>
      <c r="N9" s="4" t="s">
        <v>73</v>
      </c>
      <c r="O9" s="4" t="s">
        <v>32</v>
      </c>
      <c r="P9" s="4" t="s">
        <v>33</v>
      </c>
      <c r="Q9" s="4">
        <v>0</v>
      </c>
      <c r="R9" s="7">
        <v>44724</v>
      </c>
      <c r="S9" s="6">
        <v>44729</v>
      </c>
      <c r="T9" s="4" t="s">
        <v>34</v>
      </c>
      <c r="U9" s="4">
        <v>226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44725</v>
      </c>
      <c r="G10" s="6">
        <v>44726</v>
      </c>
      <c r="H10" s="4">
        <v>1</v>
      </c>
      <c r="I10" s="4">
        <v>1</v>
      </c>
      <c r="J10" s="4">
        <v>1</v>
      </c>
      <c r="K10" s="4" t="s">
        <v>30</v>
      </c>
      <c r="L10" s="4">
        <v>169</v>
      </c>
      <c r="M10" s="4">
        <v>169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44724</v>
      </c>
      <c r="S10" s="6">
        <v>44729</v>
      </c>
      <c r="T10" s="4" t="s">
        <v>34</v>
      </c>
      <c r="U10" s="4">
        <v>169</v>
      </c>
      <c r="V10" s="4">
        <v>0</v>
      </c>
      <c r="W10" s="4">
        <v>0</v>
      </c>
      <c r="X10" s="4" t="s">
        <v>80</v>
      </c>
      <c r="Y10" s="4" t="s">
        <v>53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44725</v>
      </c>
      <c r="G11" s="6">
        <v>44726</v>
      </c>
      <c r="H11" s="4">
        <v>1</v>
      </c>
      <c r="I11" s="4">
        <v>1</v>
      </c>
      <c r="J11" s="4">
        <v>1</v>
      </c>
      <c r="K11" s="4" t="s">
        <v>30</v>
      </c>
      <c r="L11" s="4">
        <v>145</v>
      </c>
      <c r="M11" s="4">
        <v>145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44729</v>
      </c>
      <c r="T11" s="4" t="s">
        <v>34</v>
      </c>
      <c r="U11" s="4">
        <v>145</v>
      </c>
      <c r="V11" s="4">
        <v>0</v>
      </c>
      <c r="W11" s="4">
        <v>0</v>
      </c>
      <c r="X11" s="4" t="s">
        <v>85</v>
      </c>
      <c r="Y11" s="4" t="s">
        <v>53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44725</v>
      </c>
      <c r="G12" s="6">
        <v>44726</v>
      </c>
      <c r="H12" s="4">
        <v>1</v>
      </c>
      <c r="I12" s="4">
        <v>1</v>
      </c>
      <c r="J12" s="4">
        <v>1</v>
      </c>
      <c r="K12" s="4" t="s">
        <v>30</v>
      </c>
      <c r="L12" s="4">
        <v>56</v>
      </c>
      <c r="M12" s="4">
        <v>56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44725</v>
      </c>
      <c r="S12" s="6">
        <v>44729</v>
      </c>
      <c r="T12" s="4" t="s">
        <v>34</v>
      </c>
      <c r="U12" s="4">
        <v>56</v>
      </c>
      <c r="V12" s="4">
        <v>0</v>
      </c>
      <c r="W12" s="4">
        <v>0</v>
      </c>
      <c r="X12" s="4" t="s">
        <v>90</v>
      </c>
      <c r="Y12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17112254789</v>
      </c>
      <c r="B2" s="6">
        <v>44724</v>
      </c>
      <c r="C2" s="6">
        <v>44726</v>
      </c>
      <c r="D2" s="4">
        <v>468</v>
      </c>
      <c r="E2" s="4" t="str">
        <f>VLOOKUP(A2,HOP!A:L,12,0)</f>
        <v>468.00</v>
      </c>
      <c r="F2" s="4" t="str">
        <f>VLOOKUP(A2,HOP!A:C,3,0)</f>
        <v>2371098</v>
      </c>
      <c r="G2" s="4">
        <f>D2-E2</f>
        <v>0</v>
      </c>
      <c r="H2" s="4" t="str">
        <f>$H$1&amp;F2</f>
        <v>，2371098</v>
      </c>
      <c r="I2" s="4" t="str">
        <f>VLOOKUP(A2,HOP!A:U,21,0)</f>
        <v>直连</v>
      </c>
    </row>
    <row r="3" s="4" customFormat="1" spans="1:9">
      <c r="A3" s="5">
        <v>17813634469</v>
      </c>
      <c r="B3" s="6">
        <v>44722</v>
      </c>
      <c r="C3" s="6">
        <v>44726</v>
      </c>
      <c r="D3" s="4">
        <v>404</v>
      </c>
      <c r="E3" s="4" t="str">
        <f>VLOOKUP(A3,HOP!A:L,12,0)</f>
        <v>404.00</v>
      </c>
      <c r="F3" s="4" t="str">
        <f>VLOOKUP(A3,HOP!A:C,3,0)</f>
        <v>2515434</v>
      </c>
      <c r="G3" s="4">
        <f t="shared" ref="G3:G12" si="0">D3-E3</f>
        <v>0</v>
      </c>
      <c r="H3" s="4" t="str">
        <f t="shared" ref="H3:H12" si="1">$H$1&amp;F3</f>
        <v>，2515434</v>
      </c>
      <c r="I3" s="4" t="str">
        <f>VLOOKUP(A3,HOP!A:U,21,0)</f>
        <v>直连</v>
      </c>
    </row>
    <row r="4" s="4" customFormat="1" spans="1:9">
      <c r="A4" s="5">
        <v>17889747949</v>
      </c>
      <c r="B4" s="6">
        <v>44725</v>
      </c>
      <c r="C4" s="6">
        <v>44726</v>
      </c>
      <c r="D4" s="4">
        <v>125</v>
      </c>
      <c r="E4" s="4" t="str">
        <f>VLOOKUP(A4,HOP!A:L,12,0)</f>
        <v>125.00</v>
      </c>
      <c r="F4" s="4" t="str">
        <f>VLOOKUP(A4,HOP!A:C,3,0)</f>
        <v>2536109</v>
      </c>
      <c r="G4" s="4">
        <f t="shared" si="0"/>
        <v>0</v>
      </c>
      <c r="H4" s="4" t="str">
        <f t="shared" si="1"/>
        <v>，2536109</v>
      </c>
      <c r="I4" s="4" t="str">
        <f>VLOOKUP(A4,HOP!A:U,21,0)</f>
        <v>直连</v>
      </c>
    </row>
    <row r="5" s="4" customFormat="1" spans="1:9">
      <c r="A5" s="5">
        <v>17912353258</v>
      </c>
      <c r="B5" s="6">
        <v>44725</v>
      </c>
      <c r="C5" s="6">
        <v>44726</v>
      </c>
      <c r="D5" s="4">
        <v>124</v>
      </c>
      <c r="E5" s="4" t="str">
        <f>VLOOKUP(A5,HOP!A:L,12,0)</f>
        <v>124.00</v>
      </c>
      <c r="F5" s="4" t="str">
        <f>VLOOKUP(A5,HOP!A:C,3,0)</f>
        <v>2544406</v>
      </c>
      <c r="G5" s="4">
        <f t="shared" si="0"/>
        <v>0</v>
      </c>
      <c r="H5" s="4" t="str">
        <f t="shared" si="1"/>
        <v>，2544406</v>
      </c>
      <c r="I5" s="4" t="str">
        <f>VLOOKUP(A5,HOP!A:U,21,0)</f>
        <v>直连</v>
      </c>
    </row>
    <row r="6" s="4" customFormat="1" spans="1:9">
      <c r="A6" s="5">
        <v>18000951613</v>
      </c>
      <c r="B6" s="6">
        <v>44724</v>
      </c>
      <c r="C6" s="6">
        <v>44726</v>
      </c>
      <c r="D6" s="4">
        <v>146</v>
      </c>
      <c r="E6" s="4" t="str">
        <f>VLOOKUP(A6,HOP!A:L,12,0)</f>
        <v>146.00</v>
      </c>
      <c r="F6" s="4" t="str">
        <f>VLOOKUP(A6,HOP!A:C,3,0)</f>
        <v>2564750</v>
      </c>
      <c r="G6" s="4">
        <f t="shared" si="0"/>
        <v>0</v>
      </c>
      <c r="H6" s="4" t="str">
        <f t="shared" si="1"/>
        <v>，2564750</v>
      </c>
      <c r="I6" s="4" t="str">
        <f>VLOOKUP(A6,HOP!A:U,21,0)</f>
        <v>直连</v>
      </c>
    </row>
    <row r="7" s="4" customFormat="1" spans="1:9">
      <c r="A7" s="5">
        <v>18068614962</v>
      </c>
      <c r="B7" s="6">
        <v>44725</v>
      </c>
      <c r="C7" s="6">
        <v>44726</v>
      </c>
      <c r="D7" s="4">
        <v>60</v>
      </c>
      <c r="E7" s="4" t="str">
        <f>VLOOKUP(A7,HOP!A:L,12,0)</f>
        <v>60.00</v>
      </c>
      <c r="F7" s="4" t="str">
        <f>VLOOKUP(A7,HOP!A:C,3,0)</f>
        <v>2580048</v>
      </c>
      <c r="G7" s="4">
        <f t="shared" si="0"/>
        <v>0</v>
      </c>
      <c r="H7" s="4" t="str">
        <f t="shared" si="1"/>
        <v>，2580048</v>
      </c>
      <c r="I7" s="4" t="str">
        <f>VLOOKUP(A7,HOP!A:U,21,0)</f>
        <v>直连</v>
      </c>
    </row>
    <row r="8" s="4" customFormat="1" spans="1:9">
      <c r="A8" s="5">
        <v>18097981653</v>
      </c>
      <c r="B8" s="6">
        <v>44724</v>
      </c>
      <c r="C8" s="6">
        <v>44726</v>
      </c>
      <c r="D8" s="4">
        <v>354</v>
      </c>
      <c r="E8" s="4" t="str">
        <f>VLOOKUP(A8,HOP!A:L,12,0)</f>
        <v>354.00</v>
      </c>
      <c r="F8" s="4" t="str">
        <f>VLOOKUP(A8,HOP!A:C,3,0)</f>
        <v>2586988</v>
      </c>
      <c r="G8" s="4">
        <f t="shared" si="0"/>
        <v>0</v>
      </c>
      <c r="H8" s="4" t="str">
        <f t="shared" si="1"/>
        <v>，2586988</v>
      </c>
      <c r="I8" s="4" t="str">
        <f>VLOOKUP(A8,HOP!A:U,21,0)</f>
        <v>直连</v>
      </c>
    </row>
    <row r="9" s="4" customFormat="1" spans="1:9">
      <c r="A9" s="5">
        <v>18098626919</v>
      </c>
      <c r="B9" s="6">
        <v>44725</v>
      </c>
      <c r="C9" s="6">
        <v>44726</v>
      </c>
      <c r="D9" s="4">
        <v>226</v>
      </c>
      <c r="E9" s="4" t="str">
        <f>VLOOKUP(A9,HOP!A:L,12,0)</f>
        <v>226.00</v>
      </c>
      <c r="F9" s="4" t="str">
        <f>VLOOKUP(A9,HOP!A:C,3,0)</f>
        <v>2587171</v>
      </c>
      <c r="G9" s="4">
        <f t="shared" si="0"/>
        <v>0</v>
      </c>
      <c r="H9" s="4" t="str">
        <f t="shared" si="1"/>
        <v>，2587171</v>
      </c>
      <c r="I9" s="4" t="str">
        <f>VLOOKUP(A9,HOP!A:U,21,0)</f>
        <v>直连</v>
      </c>
    </row>
    <row r="10" s="4" customFormat="1" spans="1:9">
      <c r="A10" s="5">
        <v>18102993628</v>
      </c>
      <c r="B10" s="6">
        <v>44725</v>
      </c>
      <c r="C10" s="6">
        <v>44726</v>
      </c>
      <c r="D10" s="4">
        <v>169</v>
      </c>
      <c r="E10" s="4" t="str">
        <f>VLOOKUP(A10,HOP!A:L,12,0)</f>
        <v>169.00</v>
      </c>
      <c r="F10" s="4" t="str">
        <f>VLOOKUP(A10,HOP!A:C,3,0)</f>
        <v>2587771</v>
      </c>
      <c r="G10" s="4">
        <f t="shared" si="0"/>
        <v>0</v>
      </c>
      <c r="H10" s="4" t="str">
        <f t="shared" si="1"/>
        <v>，2587771</v>
      </c>
      <c r="I10" s="4" t="str">
        <f>VLOOKUP(A10,HOP!A:U,21,0)</f>
        <v>直连</v>
      </c>
    </row>
    <row r="11" s="4" customFormat="1" spans="1:9">
      <c r="A11" s="5">
        <v>18106898700</v>
      </c>
      <c r="B11" s="6">
        <v>44725</v>
      </c>
      <c r="C11" s="6">
        <v>44726</v>
      </c>
      <c r="D11" s="4">
        <v>145</v>
      </c>
      <c r="E11" s="4" t="str">
        <f>VLOOKUP(A11,HOP!A:L,12,0)</f>
        <v>145.00</v>
      </c>
      <c r="F11" s="4" t="str">
        <f>VLOOKUP(A11,HOP!A:C,3,0)</f>
        <v>2588332</v>
      </c>
      <c r="G11" s="4">
        <f t="shared" si="0"/>
        <v>0</v>
      </c>
      <c r="H11" s="4" t="str">
        <f t="shared" si="1"/>
        <v>，2588332</v>
      </c>
      <c r="I11" s="4" t="str">
        <f>VLOOKUP(A11,HOP!A:U,21,0)</f>
        <v>直连</v>
      </c>
    </row>
    <row r="12" s="4" customFormat="1" spans="1:9">
      <c r="A12" s="5">
        <v>18109001544</v>
      </c>
      <c r="B12" s="6">
        <v>44725</v>
      </c>
      <c r="C12" s="6">
        <v>44726</v>
      </c>
      <c r="D12" s="4">
        <v>56</v>
      </c>
      <c r="E12" s="4" t="str">
        <f>VLOOKUP(A12,HOP!A:L,12,0)</f>
        <v>56.00</v>
      </c>
      <c r="F12" s="4" t="str">
        <f>VLOOKUP(A12,HOP!A:C,3,0)</f>
        <v>2588965</v>
      </c>
      <c r="G12" s="4">
        <f t="shared" si="0"/>
        <v>0</v>
      </c>
      <c r="H12" s="4" t="str">
        <f t="shared" si="1"/>
        <v>，2588965</v>
      </c>
      <c r="I12" s="4" t="str">
        <f>VLOOKUP(A12,HOP!A:U,21,0)</f>
        <v>直连</v>
      </c>
    </row>
    <row r="14" spans="4:4">
      <c r="D14" s="4">
        <f>SUM(D2:D13)</f>
        <v>2277</v>
      </c>
    </row>
    <row r="19" spans="1:1">
      <c r="A19" s="4" t="s">
        <v>93</v>
      </c>
    </row>
    <row r="20" spans="1:1">
      <c r="A20" s="4" t="s">
        <v>94</v>
      </c>
    </row>
    <row r="21" spans="1:1">
      <c r="A21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</row>
    <row r="2" s="1" customFormat="1" spans="1:21">
      <c r="A2" s="3">
        <v>18109001544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</row>
    <row r="3" s="1" customFormat="1" spans="1:21">
      <c r="A3" s="3">
        <v>18106898700</v>
      </c>
      <c r="B3" s="1" t="s">
        <v>114</v>
      </c>
      <c r="C3" s="1" t="s">
        <v>130</v>
      </c>
      <c r="D3" s="1" t="s">
        <v>131</v>
      </c>
      <c r="E3" s="1" t="s">
        <v>132</v>
      </c>
      <c r="F3" s="1" t="s">
        <v>114</v>
      </c>
      <c r="G3" s="1" t="s">
        <v>118</v>
      </c>
      <c r="H3" s="1" t="s">
        <v>119</v>
      </c>
      <c r="I3" s="1" t="s">
        <v>133</v>
      </c>
      <c r="J3" s="1" t="s">
        <v>30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127</v>
      </c>
      <c r="T3" s="1" t="s">
        <v>128</v>
      </c>
      <c r="U3" s="1" t="s">
        <v>129</v>
      </c>
    </row>
    <row r="4" s="1" customFormat="1" spans="1:21">
      <c r="A4" s="3">
        <v>18102993628</v>
      </c>
      <c r="B4" s="1" t="s">
        <v>136</v>
      </c>
      <c r="C4" s="1" t="s">
        <v>137</v>
      </c>
      <c r="D4" s="1" t="s">
        <v>138</v>
      </c>
      <c r="E4" s="1" t="s">
        <v>139</v>
      </c>
      <c r="F4" s="1" t="s">
        <v>114</v>
      </c>
      <c r="G4" s="1" t="s">
        <v>118</v>
      </c>
      <c r="H4" s="1" t="s">
        <v>119</v>
      </c>
      <c r="I4" s="1" t="s">
        <v>140</v>
      </c>
      <c r="J4" s="1" t="s">
        <v>30</v>
      </c>
      <c r="K4" s="1" t="s">
        <v>141</v>
      </c>
      <c r="L4" s="1" t="s">
        <v>141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142</v>
      </c>
      <c r="S4" s="1" t="s">
        <v>127</v>
      </c>
      <c r="T4" s="1" t="s">
        <v>128</v>
      </c>
      <c r="U4" s="1" t="s">
        <v>129</v>
      </c>
    </row>
    <row r="5" s="1" customFormat="1" spans="1:21">
      <c r="A5" s="3">
        <v>18098626919</v>
      </c>
      <c r="B5" s="1" t="s">
        <v>136</v>
      </c>
      <c r="C5" s="1" t="s">
        <v>143</v>
      </c>
      <c r="D5" s="1" t="s">
        <v>144</v>
      </c>
      <c r="E5" s="1" t="s">
        <v>145</v>
      </c>
      <c r="F5" s="1" t="s">
        <v>114</v>
      </c>
      <c r="G5" s="1" t="s">
        <v>118</v>
      </c>
      <c r="H5" s="1" t="s">
        <v>119</v>
      </c>
      <c r="I5" s="1" t="s">
        <v>146</v>
      </c>
      <c r="J5" s="1" t="s">
        <v>30</v>
      </c>
      <c r="K5" s="1" t="s">
        <v>147</v>
      </c>
      <c r="L5" s="1" t="s">
        <v>147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148</v>
      </c>
      <c r="S5" s="1" t="s">
        <v>127</v>
      </c>
      <c r="T5" s="1" t="s">
        <v>128</v>
      </c>
      <c r="U5" s="1" t="s">
        <v>129</v>
      </c>
    </row>
    <row r="6" s="1" customFormat="1" spans="1:21">
      <c r="A6" s="3">
        <v>18097981653</v>
      </c>
      <c r="B6" s="1" t="s">
        <v>149</v>
      </c>
      <c r="C6" s="1" t="s">
        <v>150</v>
      </c>
      <c r="D6" s="1" t="s">
        <v>151</v>
      </c>
      <c r="E6" s="1" t="s">
        <v>152</v>
      </c>
      <c r="F6" s="1" t="s">
        <v>136</v>
      </c>
      <c r="G6" s="1" t="s">
        <v>118</v>
      </c>
      <c r="H6" s="1" t="s">
        <v>119</v>
      </c>
      <c r="I6" s="1" t="s">
        <v>153</v>
      </c>
      <c r="J6" s="1" t="s">
        <v>30</v>
      </c>
      <c r="K6" s="1" t="s">
        <v>154</v>
      </c>
      <c r="L6" s="1" t="s">
        <v>154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155</v>
      </c>
      <c r="S6" s="1" t="s">
        <v>127</v>
      </c>
      <c r="T6" s="1" t="s">
        <v>128</v>
      </c>
      <c r="U6" s="1" t="s">
        <v>129</v>
      </c>
    </row>
    <row r="7" s="1" customFormat="1" spans="1:21">
      <c r="A7" s="3">
        <v>18068614962</v>
      </c>
      <c r="B7" s="1" t="s">
        <v>156</v>
      </c>
      <c r="C7" s="1" t="s">
        <v>157</v>
      </c>
      <c r="D7" s="1" t="s">
        <v>158</v>
      </c>
      <c r="E7" s="1" t="s">
        <v>159</v>
      </c>
      <c r="F7" s="1" t="s">
        <v>114</v>
      </c>
      <c r="G7" s="1" t="s">
        <v>118</v>
      </c>
      <c r="H7" s="1" t="s">
        <v>119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162</v>
      </c>
      <c r="S7" s="1" t="s">
        <v>127</v>
      </c>
      <c r="T7" s="1" t="s">
        <v>128</v>
      </c>
      <c r="U7" s="1" t="s">
        <v>129</v>
      </c>
    </row>
    <row r="8" s="1" customFormat="1" spans="1:21">
      <c r="A8" s="3">
        <v>18000951613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136</v>
      </c>
      <c r="G8" s="1" t="s">
        <v>118</v>
      </c>
      <c r="H8" s="1" t="s">
        <v>119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169</v>
      </c>
      <c r="S8" s="1" t="s">
        <v>127</v>
      </c>
      <c r="T8" s="1" t="s">
        <v>128</v>
      </c>
      <c r="U8" s="1" t="s">
        <v>129</v>
      </c>
    </row>
    <row r="9" s="1" customFormat="1" spans="1:21">
      <c r="A9" s="3">
        <v>17912353258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114</v>
      </c>
      <c r="G9" s="1" t="s">
        <v>118</v>
      </c>
      <c r="H9" s="1" t="s">
        <v>119</v>
      </c>
      <c r="I9" s="1" t="s">
        <v>174</v>
      </c>
      <c r="J9" s="1" t="s">
        <v>30</v>
      </c>
      <c r="K9" s="1" t="s">
        <v>175</v>
      </c>
      <c r="L9" s="1" t="s">
        <v>175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176</v>
      </c>
      <c r="S9" s="1" t="s">
        <v>127</v>
      </c>
      <c r="T9" s="1" t="s">
        <v>128</v>
      </c>
      <c r="U9" s="1" t="s">
        <v>129</v>
      </c>
    </row>
    <row r="10" s="1" customFormat="1" spans="1:21">
      <c r="A10" s="3">
        <v>17889747949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114</v>
      </c>
      <c r="G10" s="1" t="s">
        <v>118</v>
      </c>
      <c r="H10" s="1" t="s">
        <v>119</v>
      </c>
      <c r="I10" s="1" t="s">
        <v>181</v>
      </c>
      <c r="J10" s="1" t="s">
        <v>30</v>
      </c>
      <c r="K10" s="1" t="s">
        <v>182</v>
      </c>
      <c r="L10" s="1" t="s">
        <v>182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183</v>
      </c>
      <c r="S10" s="1" t="s">
        <v>127</v>
      </c>
      <c r="T10" s="1" t="s">
        <v>128</v>
      </c>
      <c r="U10" s="1" t="s">
        <v>129</v>
      </c>
    </row>
    <row r="11" s="1" customFormat="1" spans="1:21">
      <c r="A11" s="3">
        <v>17813634469</v>
      </c>
      <c r="B11" s="1" t="s">
        <v>184</v>
      </c>
      <c r="C11" s="1" t="s">
        <v>185</v>
      </c>
      <c r="D11" s="1" t="s">
        <v>186</v>
      </c>
      <c r="E11" s="1" t="s">
        <v>187</v>
      </c>
      <c r="F11" s="1" t="s">
        <v>188</v>
      </c>
      <c r="G11" s="1" t="s">
        <v>118</v>
      </c>
      <c r="H11" s="1" t="s">
        <v>119</v>
      </c>
      <c r="I11" s="1" t="s">
        <v>189</v>
      </c>
      <c r="J11" s="1" t="s">
        <v>30</v>
      </c>
      <c r="K11" s="1" t="s">
        <v>190</v>
      </c>
      <c r="L11" s="1" t="s">
        <v>190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191</v>
      </c>
      <c r="S11" s="1" t="s">
        <v>127</v>
      </c>
      <c r="T11" s="1" t="s">
        <v>128</v>
      </c>
      <c r="U11" s="1" t="s">
        <v>129</v>
      </c>
    </row>
    <row r="12" s="1" customFormat="1" spans="1:21">
      <c r="A12" s="3">
        <v>17112254789</v>
      </c>
      <c r="B12" s="1" t="s">
        <v>192</v>
      </c>
      <c r="C12" s="1" t="s">
        <v>193</v>
      </c>
      <c r="D12" s="1" t="s">
        <v>194</v>
      </c>
      <c r="E12" s="1" t="s">
        <v>195</v>
      </c>
      <c r="F12" s="1" t="s">
        <v>136</v>
      </c>
      <c r="G12" s="1" t="s">
        <v>118</v>
      </c>
      <c r="H12" s="1" t="s">
        <v>119</v>
      </c>
      <c r="I12" s="1" t="s">
        <v>196</v>
      </c>
      <c r="J12" s="1" t="s">
        <v>30</v>
      </c>
      <c r="K12" s="1" t="s">
        <v>197</v>
      </c>
      <c r="L12" s="1" t="s">
        <v>197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198</v>
      </c>
      <c r="S12" s="1" t="s">
        <v>127</v>
      </c>
      <c r="T12" s="1" t="s">
        <v>128</v>
      </c>
      <c r="U12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2022-06-17T02:07:27Z</dcterms:created>
  <dcterms:modified xsi:type="dcterms:W3CDTF">2022-06-17T02:13:15Z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5BD621BDACF14256863437AB3F7A252B</vt:lpwstr>
  </property>
  <property fmtid="{D5CDD505-2E9C-101B-9397-08002B2CF9AE}" pid="3" name="KSOProductBuildVer">
    <vt:lpwstr>2052-11.1.0.11805</vt:lpwstr>
  </property>
</Properties>
</file>