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<sst xmlns="http://schemas.openxmlformats.org/spreadsheetml/2006/main" count="306" uniqueCount="128">
  <si>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</si>
  <si>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</si>
  <si>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</si>
  <si>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</si>
  <si>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</si>
  <si>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</si>
  <si>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</si>
  <si>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</si>
  <si>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</si>
  <si>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</si>
  <si>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</si>
  <si>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</si>
  <si>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</si>
  <si>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</si>
  <si>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</si>
  <si>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</si>
  <si>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</si>
  <si>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</si>
  <si>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</si>
  <si>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</si>
  <si>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</si>
  <si>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</si>
  <si>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</si>
  <si>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</si>
  <si>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</si>
  <si>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18038240259	</t>
  </si>
  <si>
    <t>Ctrip</t>
  </si>
  <si>
    <t>正常</t>
  </si>
  <si>
    <t>[梅州]梅州麓湖山酒店(67856423)</t>
  </si>
  <si>
    <t>标准双床房&lt;双床&gt;&lt;双人入住&gt;&lt;升级特惠&gt;&lt;双早&gt;&lt;新高价值日历房套餐&gt;&lt;新酒店礼盒&gt;</t>
  </si>
  <si>
    <t>CNY</t>
  </si>
  <si>
    <t>王忠洪</t>
  </si>
  <si>
    <t>CA363220618CNY</t>
  </si>
  <si>
    <t>未提现</t>
  </si>
  <si>
    <t>携程开票</t>
  </si>
  <si>
    <t xml:space="preserve">	</t>
  </si>
  <si>
    <t xml:space="preserve">18040154371	</t>
  </si>
  <si>
    <t>[舟山]舟山新海景大酒店(80282237)</t>
  </si>
  <si>
    <t>商务双床房&lt;特惠专享&gt;&lt;双人入住&gt;&lt;无早&gt;</t>
  </si>
  <si>
    <t>叶超</t>
  </si>
  <si>
    <t xml:space="preserve">18020692477	</t>
  </si>
  <si>
    <t>林晨</t>
  </si>
  <si>
    <t>CA363220619CNY</t>
  </si>
  <si>
    <t xml:space="preserve">18032491691	</t>
  </si>
  <si>
    <t>[英德]英德石头酒店(78167352)</t>
  </si>
  <si>
    <t>独栋私家泡池大床房&lt;双人入住&gt;&lt;双早&gt;</t>
  </si>
  <si>
    <t>ZHANG/WEI</t>
  </si>
  <si>
    <t xml:space="preserve">2572140	</t>
  </si>
  <si>
    <t xml:space="preserve">acknowledge	</t>
  </si>
  <si>
    <t xml:space="preserve">18044186593	</t>
  </si>
  <si>
    <t>湖景双人房&lt;双人入住&gt;&lt;双早&gt;</t>
  </si>
  <si>
    <t>黄啊菜</t>
  </si>
  <si>
    <t xml:space="preserve">2575067	</t>
  </si>
  <si>
    <t xml:space="preserve">18045749048	</t>
  </si>
  <si>
    <t>园景双人房&lt;双人入住&gt;&lt;双早&gt;</t>
  </si>
  <si>
    <t>蔡俊长</t>
  </si>
  <si>
    <t xml:space="preserve">2575298	</t>
  </si>
  <si>
    <t xml:space="preserve">18046346142	</t>
  </si>
  <si>
    <t>李志辉</t>
  </si>
  <si>
    <t xml:space="preserve">18041252108	</t>
  </si>
  <si>
    <t>任嘉燕</t>
  </si>
  <si>
    <t>CA363220620CNY</t>
  </si>
  <si>
    <t xml:space="preserve">2574373	</t>
  </si>
  <si>
    <t xml:space="preserve">18050350673	</t>
  </si>
  <si>
    <t>liao/jianquan</t>
  </si>
  <si>
    <t xml:space="preserve">2576334	</t>
  </si>
  <si>
    <t>，</t>
  </si>
  <si>
    <t>202206021851070021</t>
  </si>
  <si>
    <t>渠道单号录错成191094398</t>
  </si>
  <si>
    <t>202205301155190025</t>
  </si>
  <si>
    <t>A220620095608481</t>
  </si>
  <si>
    <t>房集：i220620095714  627元</t>
  </si>
  <si>
    <t>CNY / HKD 当前参考汇率: 1.169854623</t>
  </si>
  <si>
    <t>总计： 2904 CNY/
3397.26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</si>
  <si>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</si>
  <si>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</si>
  <si>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</si>
  <si>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</si>
  <si>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</si>
  <si>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</si>
  <si>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</si>
  <si>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</si>
  <si>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</si>
  <si>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</si>
  <si>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</si>
  <si>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</si>
  <si>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</si>
  <si>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</si>
  <si>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</si>
  <si>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</si>
  <si>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</si>
  <si>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</si>
  <si>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2022-06-01</t>
  </si>
  <si>
    <t>2572140</t>
  </si>
  <si>
    <t>英德英石园石头酒店</t>
  </si>
  <si>
    <t>ZHANG WEI</t>
  </si>
  <si>
    <t>2022-06-02</t>
  </si>
  <si>
    <t>2022-06-04</t>
  </si>
  <si>
    <t>退房日周结</t>
  </si>
  <si>
    <t>810.00</t>
  </si>
  <si>
    <t>RMB</t>
  </si>
  <si>
    <t>0</t>
  </si>
  <si>
    <t>0.00</t>
  </si>
  <si>
    <t>携程国内直连(DD)</t>
  </si>
  <si>
    <t>01.011249</t>
  </si>
  <si>
    <t>2022-06-01 13:44:51</t>
  </si>
  <si>
    <t>否</t>
  </si>
  <si>
    <t>汇智国际旅游发展有限公司</t>
  </si>
  <si>
    <t>直采</t>
  </si>
  <si>
    <t>2574096</t>
  </si>
  <si>
    <t>舟山新海景大酒店</t>
  </si>
  <si>
    <t>2022-06-03</t>
  </si>
  <si>
    <t>110.00</t>
  </si>
  <si>
    <t>2022-06-02 17:49:59</t>
  </si>
  <si>
    <t>2574373</t>
  </si>
  <si>
    <t>2022-06-05</t>
  </si>
  <si>
    <t>238.00</t>
  </si>
  <si>
    <t>2022-06-02 21:17:16</t>
  </si>
  <si>
    <t>2575067</t>
  </si>
  <si>
    <t>2022-06-03 12:14:03</t>
  </si>
  <si>
    <t>2575298</t>
  </si>
  <si>
    <t>2022-06-03 14:53:43</t>
  </si>
  <si>
    <t>2575407</t>
  </si>
  <si>
    <t>2022-06-03 16:34:59</t>
  </si>
  <si>
    <t>2576334</t>
  </si>
  <si>
    <t>liao jianquan</t>
  </si>
  <si>
    <t>405.00</t>
  </si>
  <si>
    <t>2022-06-04 12:21:39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</si>
</sst>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44714</v>
      </c>
      <c r="G2" s="6">
        <v>44715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8">
        <v>44714</v>
      </c>
      <c r="S2" s="6">
        <v>44730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44714</v>
      </c>
      <c r="G3" s="6">
        <v>44715</v>
      </c>
      <c r="H3" s="4">
        <v>1</v>
      </c>
      <c r="I3" s="4">
        <v>1</v>
      </c>
      <c r="J3" s="4">
        <v>1</v>
      </c>
      <c r="K3" s="4" t="s">
        <v>30</v>
      </c>
      <c r="L3" s="4">
        <v>110</v>
      </c>
      <c r="M3" s="4">
        <v>110</v>
      </c>
      <c r="N3" s="4" t="s">
        <v>39</v>
      </c>
      <c r="O3" s="4" t="s">
        <v>32</v>
      </c>
      <c r="P3" s="4" t="s">
        <v>33</v>
      </c>
      <c r="Q3" s="4">
        <v>0</v>
      </c>
      <c r="R3" s="8">
        <v>44714</v>
      </c>
      <c r="S3" s="6">
        <v>44730</v>
      </c>
      <c r="T3" s="4" t="s">
        <v>34</v>
      </c>
      <c r="U3" s="4">
        <v>110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44715</v>
      </c>
      <c r="G4" s="6">
        <v>44716</v>
      </c>
      <c r="H4" s="4">
        <v>1</v>
      </c>
      <c r="I4" s="4">
        <v>1</v>
      </c>
      <c r="J4" s="4">
        <v>1</v>
      </c>
      <c r="K4" s="4" t="s">
        <v>30</v>
      </c>
      <c r="L4" s="4">
        <v>312</v>
      </c>
      <c r="M4" s="4">
        <v>312</v>
      </c>
      <c r="N4" s="4" t="s">
        <v>41</v>
      </c>
      <c r="O4" s="4" t="s">
        <v>42</v>
      </c>
      <c r="P4" s="4" t="s">
        <v>33</v>
      </c>
      <c r="Q4" s="4">
        <v>0</v>
      </c>
      <c r="R4" s="8">
        <v>44711</v>
      </c>
      <c r="S4" s="6">
        <v>44731</v>
      </c>
      <c r="T4" s="4" t="s">
        <v>34</v>
      </c>
      <c r="U4" s="4">
        <v>312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44714</v>
      </c>
      <c r="G5" s="6">
        <v>44716</v>
      </c>
      <c r="H5" s="4">
        <v>1</v>
      </c>
      <c r="I5" s="4">
        <v>2</v>
      </c>
      <c r="J5" s="4">
        <v>2</v>
      </c>
      <c r="K5" s="4" t="s">
        <v>30</v>
      </c>
      <c r="L5" s="4">
        <v>810</v>
      </c>
      <c r="M5" s="4">
        <v>810</v>
      </c>
      <c r="N5" s="4" t="s">
        <v>46</v>
      </c>
      <c r="O5" s="4" t="s">
        <v>42</v>
      </c>
      <c r="P5" s="4" t="s">
        <v>33</v>
      </c>
      <c r="Q5" s="4">
        <v>0</v>
      </c>
      <c r="R5" s="8">
        <v>44713</v>
      </c>
      <c r="S5" s="6">
        <v>44731</v>
      </c>
      <c r="T5" s="4" t="s">
        <v>34</v>
      </c>
      <c r="U5" s="4">
        <v>810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44715</v>
      </c>
      <c r="G6" s="6">
        <v>44716</v>
      </c>
      <c r="H6" s="4">
        <v>1</v>
      </c>
      <c r="I6" s="4">
        <v>1</v>
      </c>
      <c r="J6" s="4">
        <v>1</v>
      </c>
      <c r="K6" s="4" t="s">
        <v>30</v>
      </c>
      <c r="L6" s="4">
        <v>238</v>
      </c>
      <c r="M6" s="4">
        <v>238</v>
      </c>
      <c r="N6" s="4" t="s">
        <v>51</v>
      </c>
      <c r="O6" s="4" t="s">
        <v>42</v>
      </c>
      <c r="P6" s="4" t="s">
        <v>33</v>
      </c>
      <c r="Q6" s="4">
        <v>0</v>
      </c>
      <c r="R6" s="8">
        <v>44715</v>
      </c>
      <c r="S6" s="6">
        <v>44731</v>
      </c>
      <c r="T6" s="4" t="s">
        <v>34</v>
      </c>
      <c r="U6" s="4">
        <v>238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44</v>
      </c>
      <c r="E7" s="4" t="s">
        <v>54</v>
      </c>
      <c r="F7" s="6">
        <v>44715</v>
      </c>
      <c r="G7" s="6">
        <v>44716</v>
      </c>
      <c r="H7" s="4">
        <v>1</v>
      </c>
      <c r="I7" s="4">
        <v>1</v>
      </c>
      <c r="J7" s="4">
        <v>1</v>
      </c>
      <c r="K7" s="4" t="s">
        <v>30</v>
      </c>
      <c r="L7" s="4">
        <v>238</v>
      </c>
      <c r="M7" s="4">
        <v>238</v>
      </c>
      <c r="N7" s="4" t="s">
        <v>55</v>
      </c>
      <c r="O7" s="4" t="s">
        <v>42</v>
      </c>
      <c r="P7" s="4" t="s">
        <v>33</v>
      </c>
      <c r="Q7" s="4">
        <v>0</v>
      </c>
      <c r="R7" s="8">
        <v>44715</v>
      </c>
      <c r="S7" s="6">
        <v>44731</v>
      </c>
      <c r="T7" s="4" t="s">
        <v>34</v>
      </c>
      <c r="U7" s="4">
        <v>238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44</v>
      </c>
      <c r="E8" s="4" t="s">
        <v>50</v>
      </c>
      <c r="F8" s="6">
        <v>44715</v>
      </c>
      <c r="G8" s="6">
        <v>44716</v>
      </c>
      <c r="H8" s="4">
        <v>1</v>
      </c>
      <c r="I8" s="4">
        <v>1</v>
      </c>
      <c r="J8" s="4">
        <v>1</v>
      </c>
      <c r="K8" s="4" t="s">
        <v>30</v>
      </c>
      <c r="L8" s="4">
        <v>238</v>
      </c>
      <c r="M8" s="4">
        <v>238</v>
      </c>
      <c r="N8" s="4" t="s">
        <v>58</v>
      </c>
      <c r="O8" s="4" t="s">
        <v>42</v>
      </c>
      <c r="P8" s="4" t="s">
        <v>33</v>
      </c>
      <c r="Q8" s="4">
        <v>0</v>
      </c>
      <c r="R8" s="8">
        <v>44715</v>
      </c>
      <c r="S8" s="6">
        <v>44731</v>
      </c>
      <c r="T8" s="4" t="s">
        <v>34</v>
      </c>
      <c r="U8" s="4">
        <v>238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44</v>
      </c>
      <c r="E9" s="4" t="s">
        <v>50</v>
      </c>
      <c r="F9" s="6">
        <v>44716</v>
      </c>
      <c r="G9" s="6">
        <v>44717</v>
      </c>
      <c r="H9" s="4">
        <v>1</v>
      </c>
      <c r="I9" s="4">
        <v>1</v>
      </c>
      <c r="J9" s="4">
        <v>1</v>
      </c>
      <c r="K9" s="4" t="s">
        <v>30</v>
      </c>
      <c r="L9" s="4">
        <v>238</v>
      </c>
      <c r="M9" s="4">
        <v>238</v>
      </c>
      <c r="N9" s="4" t="s">
        <v>60</v>
      </c>
      <c r="O9" s="4" t="s">
        <v>61</v>
      </c>
      <c r="P9" s="4" t="s">
        <v>33</v>
      </c>
      <c r="Q9" s="4">
        <v>0</v>
      </c>
      <c r="R9" s="8">
        <v>44714</v>
      </c>
      <c r="S9" s="6">
        <v>44732</v>
      </c>
      <c r="T9" s="4" t="s">
        <v>34</v>
      </c>
      <c r="U9" s="4">
        <v>238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44716</v>
      </c>
      <c r="G10" s="6">
        <v>44717</v>
      </c>
      <c r="H10" s="4">
        <v>1</v>
      </c>
      <c r="I10" s="4">
        <v>1</v>
      </c>
      <c r="J10" s="4">
        <v>1</v>
      </c>
      <c r="K10" s="4" t="s">
        <v>30</v>
      </c>
      <c r="L10" s="4">
        <v>405</v>
      </c>
      <c r="M10" s="4">
        <v>405</v>
      </c>
      <c r="N10" s="4" t="s">
        <v>64</v>
      </c>
      <c r="O10" s="4" t="s">
        <v>61</v>
      </c>
      <c r="P10" s="4" t="s">
        <v>33</v>
      </c>
      <c r="Q10" s="4">
        <v>0</v>
      </c>
      <c r="R10" s="8">
        <v>44716</v>
      </c>
      <c r="S10" s="6">
        <v>44732</v>
      </c>
      <c r="T10" s="4" t="s">
        <v>34</v>
      </c>
      <c r="U10" s="4">
        <v>405</v>
      </c>
      <c r="V10" s="4">
        <v>0</v>
      </c>
      <c r="W10" s="4">
        <v>0</v>
      </c>
      <c r="X10" s="4" t="s">
        <v>65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"/>
  <sheetViews>
    <sheetView tabSelected="1" workbookViewId="0">
      <selection activeCell="A17" sqref="A17:E20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hidden="1" spans="1:11">
      <c r="A2" s="5">
        <v>18038240259</v>
      </c>
      <c r="B2" s="6">
        <v>44714</v>
      </c>
      <c r="C2" s="6">
        <v>44715</v>
      </c>
      <c r="D2" s="4">
        <v>315</v>
      </c>
      <c r="E2" s="4">
        <v>315</v>
      </c>
      <c r="F2" s="9" t="s">
        <v>67</v>
      </c>
      <c r="G2" s="4">
        <f>D2-E2</f>
        <v>0</v>
      </c>
      <c r="H2" s="4" t="str">
        <f>$H$1&amp;F2</f>
        <v>，202206021851070021</v>
      </c>
      <c r="I2" s="4" t="e">
        <f>VLOOKUP(A2,HOP!A:U,21,0)</f>
        <v>#N/A</v>
      </c>
      <c r="J2" s="4">
        <v>6.2</v>
      </c>
      <c r="K2" s="4" t="s">
        <v>68</v>
      </c>
    </row>
    <row r="3" s="4" customFormat="1" spans="1:9">
      <c r="A3" s="5">
        <v>18040154371</v>
      </c>
      <c r="B3" s="6">
        <v>44714</v>
      </c>
      <c r="C3" s="6">
        <v>44715</v>
      </c>
      <c r="D3" s="4">
        <v>110</v>
      </c>
      <c r="E3" s="4" t="str">
        <f>VLOOKUP(A3,HOP!A:L,12,0)</f>
        <v>110.00</v>
      </c>
      <c r="F3" s="4" t="str">
        <f>VLOOKUP(A3,HOP!A:C,3,0)</f>
        <v>2574096</v>
      </c>
      <c r="G3" s="4">
        <f t="shared" ref="G3:G10" si="0">D3-E3</f>
        <v>0</v>
      </c>
      <c r="H3" s="4" t="str">
        <f t="shared" ref="H3:H10" si="1">$H$1&amp;F3</f>
        <v>，2574096</v>
      </c>
      <c r="I3" s="4" t="str">
        <f>VLOOKUP(A3,HOP!A:U,21,0)</f>
        <v>直采</v>
      </c>
    </row>
    <row r="4" s="4" customFormat="1" hidden="1" spans="1:10">
      <c r="A4" s="5">
        <v>18020692477</v>
      </c>
      <c r="B4" s="6">
        <v>44715</v>
      </c>
      <c r="C4" s="6">
        <v>44716</v>
      </c>
      <c r="D4" s="4">
        <v>312</v>
      </c>
      <c r="E4" s="4">
        <v>312</v>
      </c>
      <c r="F4" s="9" t="s">
        <v>69</v>
      </c>
      <c r="G4" s="4">
        <f t="shared" si="0"/>
        <v>0</v>
      </c>
      <c r="H4" s="4" t="str">
        <f t="shared" si="1"/>
        <v>，202205301155190025</v>
      </c>
      <c r="I4" s="4" t="e">
        <f>VLOOKUP(A4,HOP!A:U,21,0)</f>
        <v>#N/A</v>
      </c>
      <c r="J4" s="7">
        <v>5.3</v>
      </c>
    </row>
    <row r="5" s="4" customFormat="1" spans="1:9">
      <c r="A5" s="5">
        <v>18032491691</v>
      </c>
      <c r="B5" s="6">
        <v>44714</v>
      </c>
      <c r="C5" s="6">
        <v>44716</v>
      </c>
      <c r="D5" s="4">
        <v>810</v>
      </c>
      <c r="E5" s="4" t="str">
        <f>VLOOKUP(A5,HOP!A:L,12,0)</f>
        <v>810.00</v>
      </c>
      <c r="F5" s="4" t="str">
        <f>VLOOKUP(A5,HOP!A:C,3,0)</f>
        <v>2572140</v>
      </c>
      <c r="G5" s="4">
        <f t="shared" si="0"/>
        <v>0</v>
      </c>
      <c r="H5" s="4" t="str">
        <f t="shared" si="1"/>
        <v>，2572140</v>
      </c>
      <c r="I5" s="4" t="str">
        <f>VLOOKUP(A5,HOP!A:U,21,0)</f>
        <v>直采</v>
      </c>
    </row>
    <row r="6" s="4" customFormat="1" spans="1:9">
      <c r="A6" s="5">
        <v>18044186593</v>
      </c>
      <c r="B6" s="6">
        <v>44715</v>
      </c>
      <c r="C6" s="6">
        <v>44716</v>
      </c>
      <c r="D6" s="4">
        <v>238</v>
      </c>
      <c r="E6" s="4" t="str">
        <f>VLOOKUP(A6,HOP!A:L,12,0)</f>
        <v>238.00</v>
      </c>
      <c r="F6" s="4" t="str">
        <f>VLOOKUP(A6,HOP!A:C,3,0)</f>
        <v>2575067</v>
      </c>
      <c r="G6" s="4">
        <f t="shared" si="0"/>
        <v>0</v>
      </c>
      <c r="H6" s="4" t="str">
        <f t="shared" si="1"/>
        <v>，2575067</v>
      </c>
      <c r="I6" s="4" t="str">
        <f>VLOOKUP(A6,HOP!A:U,21,0)</f>
        <v>直采</v>
      </c>
    </row>
    <row r="7" s="4" customFormat="1" spans="1:9">
      <c r="A7" s="5">
        <v>18045749048</v>
      </c>
      <c r="B7" s="6">
        <v>44715</v>
      </c>
      <c r="C7" s="6">
        <v>44716</v>
      </c>
      <c r="D7" s="4">
        <v>238</v>
      </c>
      <c r="E7" s="4" t="str">
        <f>VLOOKUP(A7,HOP!A:L,12,0)</f>
        <v>238.00</v>
      </c>
      <c r="F7" s="4" t="str">
        <f>VLOOKUP(A7,HOP!A:C,3,0)</f>
        <v>2575298</v>
      </c>
      <c r="G7" s="4">
        <f t="shared" si="0"/>
        <v>0</v>
      </c>
      <c r="H7" s="4" t="str">
        <f t="shared" si="1"/>
        <v>，2575298</v>
      </c>
      <c r="I7" s="4" t="str">
        <f>VLOOKUP(A7,HOP!A:U,21,0)</f>
        <v>直采</v>
      </c>
    </row>
    <row r="8" s="4" customFormat="1" spans="1:9">
      <c r="A8" s="5">
        <v>18046346142</v>
      </c>
      <c r="B8" s="6">
        <v>44715</v>
      </c>
      <c r="C8" s="6">
        <v>44716</v>
      </c>
      <c r="D8" s="4">
        <v>238</v>
      </c>
      <c r="E8" s="4" t="str">
        <f>VLOOKUP(A8,HOP!A:L,12,0)</f>
        <v>238.00</v>
      </c>
      <c r="F8" s="4" t="str">
        <f>VLOOKUP(A8,HOP!A:C,3,0)</f>
        <v>2575407</v>
      </c>
      <c r="G8" s="4">
        <f t="shared" si="0"/>
        <v>0</v>
      </c>
      <c r="H8" s="4" t="str">
        <f t="shared" si="1"/>
        <v>，2575407</v>
      </c>
      <c r="I8" s="4" t="str">
        <f>VLOOKUP(A8,HOP!A:U,21,0)</f>
        <v>直采</v>
      </c>
    </row>
    <row r="9" s="4" customFormat="1" spans="1:9">
      <c r="A9" s="5">
        <v>18041252108</v>
      </c>
      <c r="B9" s="6">
        <v>44716</v>
      </c>
      <c r="C9" s="6">
        <v>44717</v>
      </c>
      <c r="D9" s="4">
        <v>238</v>
      </c>
      <c r="E9" s="4" t="str">
        <f>VLOOKUP(A9,HOP!A:L,12,0)</f>
        <v>238.00</v>
      </c>
      <c r="F9" s="4" t="str">
        <f>VLOOKUP(A9,HOP!A:C,3,0)</f>
        <v>2574373</v>
      </c>
      <c r="G9" s="4">
        <f t="shared" si="0"/>
        <v>0</v>
      </c>
      <c r="H9" s="4" t="str">
        <f t="shared" si="1"/>
        <v>，2574373</v>
      </c>
      <c r="I9" s="4" t="str">
        <f>VLOOKUP(A9,HOP!A:U,21,0)</f>
        <v>直采</v>
      </c>
    </row>
    <row r="10" s="4" customFormat="1" spans="1:9">
      <c r="A10" s="5">
        <v>18050350673</v>
      </c>
      <c r="B10" s="6">
        <v>44716</v>
      </c>
      <c r="C10" s="6">
        <v>44717</v>
      </c>
      <c r="D10" s="4">
        <v>405</v>
      </c>
      <c r="E10" s="4" t="str">
        <f>VLOOKUP(A10,HOP!A:L,12,0)</f>
        <v>405.00</v>
      </c>
      <c r="F10" s="4" t="str">
        <f>VLOOKUP(A10,HOP!A:C,3,0)</f>
        <v>2576334</v>
      </c>
      <c r="G10" s="4">
        <f t="shared" si="0"/>
        <v>0</v>
      </c>
      <c r="H10" s="4" t="str">
        <f t="shared" si="1"/>
        <v>，2576334</v>
      </c>
      <c r="I10" s="4" t="str">
        <f>VLOOKUP(A10,HOP!A:U,21,0)</f>
        <v>直采</v>
      </c>
    </row>
    <row r="12" spans="4:4">
      <c r="D12" s="4">
        <f>SUM(D2:D11)</f>
        <v>2904</v>
      </c>
    </row>
    <row r="17" spans="1:5">
      <c r="A17" s="4" t="s">
        <v>70</v>
      </c>
      <c r="D17" s="4">
        <v>2277</v>
      </c>
      <c r="E17" s="4">
        <v>2663.76</v>
      </c>
    </row>
    <row r="18" spans="1:5">
      <c r="A18" s="4" t="s">
        <v>71</v>
      </c>
      <c r="D18" s="4">
        <v>627</v>
      </c>
      <c r="E18" s="4">
        <v>733.5</v>
      </c>
    </row>
    <row r="19" spans="1:5">
      <c r="A19" s="4" t="s">
        <v>72</v>
      </c>
      <c r="D19" s="4">
        <f>SUBTOTAL(9,D17:D18)</f>
        <v>2904</v>
      </c>
      <c r="E19" s="4">
        <f>SUBTOTAL(9,E17:E18)</f>
        <v>3397.26</v>
      </c>
    </row>
    <row r="20" spans="1:1">
      <c r="A20" s="4" t="s">
        <v>73</v>
      </c>
    </row>
  </sheetData>
  <autoFilter ref="A1:XFD12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</row>
    <row r="2" s="1" customFormat="1" spans="1:21">
      <c r="A2" s="3">
        <v>18032491691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</row>
    <row r="3" s="1" customFormat="1" spans="1:21">
      <c r="A3" s="3">
        <v>18040154371</v>
      </c>
      <c r="B3" s="1" t="s">
        <v>96</v>
      </c>
      <c r="C3" s="1" t="s">
        <v>109</v>
      </c>
      <c r="D3" s="1" t="s">
        <v>110</v>
      </c>
      <c r="E3" s="1" t="s">
        <v>39</v>
      </c>
      <c r="F3" s="1" t="s">
        <v>96</v>
      </c>
      <c r="G3" s="1" t="s">
        <v>111</v>
      </c>
      <c r="H3" s="1" t="s">
        <v>98</v>
      </c>
      <c r="I3" s="1" t="s">
        <v>112</v>
      </c>
      <c r="J3" s="1" t="s">
        <v>100</v>
      </c>
      <c r="K3" s="1" t="s">
        <v>112</v>
      </c>
      <c r="L3" s="1" t="s">
        <v>112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113</v>
      </c>
      <c r="S3" s="1" t="s">
        <v>106</v>
      </c>
      <c r="T3" s="1" t="s">
        <v>107</v>
      </c>
      <c r="U3" s="1" t="s">
        <v>108</v>
      </c>
    </row>
    <row r="4" s="1" customFormat="1" spans="1:21">
      <c r="A4" s="3">
        <v>18041252108</v>
      </c>
      <c r="B4" s="1" t="s">
        <v>96</v>
      </c>
      <c r="C4" s="1" t="s">
        <v>114</v>
      </c>
      <c r="D4" s="1" t="s">
        <v>94</v>
      </c>
      <c r="E4" s="1" t="s">
        <v>60</v>
      </c>
      <c r="F4" s="1" t="s">
        <v>97</v>
      </c>
      <c r="G4" s="1" t="s">
        <v>115</v>
      </c>
      <c r="H4" s="1" t="s">
        <v>98</v>
      </c>
      <c r="I4" s="1" t="s">
        <v>116</v>
      </c>
      <c r="J4" s="1" t="s">
        <v>100</v>
      </c>
      <c r="K4" s="1" t="s">
        <v>116</v>
      </c>
      <c r="L4" s="1" t="s">
        <v>116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117</v>
      </c>
      <c r="S4" s="1" t="s">
        <v>106</v>
      </c>
      <c r="T4" s="1" t="s">
        <v>107</v>
      </c>
      <c r="U4" s="1" t="s">
        <v>108</v>
      </c>
    </row>
    <row r="5" s="1" customFormat="1" spans="1:21">
      <c r="A5" s="3">
        <v>18044186593</v>
      </c>
      <c r="B5" s="1" t="s">
        <v>111</v>
      </c>
      <c r="C5" s="1" t="s">
        <v>118</v>
      </c>
      <c r="D5" s="1" t="s">
        <v>94</v>
      </c>
      <c r="E5" s="1" t="s">
        <v>51</v>
      </c>
      <c r="F5" s="1" t="s">
        <v>111</v>
      </c>
      <c r="G5" s="1" t="s">
        <v>97</v>
      </c>
      <c r="H5" s="1" t="s">
        <v>98</v>
      </c>
      <c r="I5" s="1" t="s">
        <v>116</v>
      </c>
      <c r="J5" s="1" t="s">
        <v>100</v>
      </c>
      <c r="K5" s="1" t="s">
        <v>116</v>
      </c>
      <c r="L5" s="1" t="s">
        <v>116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119</v>
      </c>
      <c r="S5" s="1" t="s">
        <v>106</v>
      </c>
      <c r="T5" s="1" t="s">
        <v>107</v>
      </c>
      <c r="U5" s="1" t="s">
        <v>108</v>
      </c>
    </row>
    <row r="6" s="1" customFormat="1" spans="1:21">
      <c r="A6" s="3">
        <v>18045749048</v>
      </c>
      <c r="B6" s="1" t="s">
        <v>111</v>
      </c>
      <c r="C6" s="1" t="s">
        <v>120</v>
      </c>
      <c r="D6" s="1" t="s">
        <v>94</v>
      </c>
      <c r="E6" s="1" t="s">
        <v>55</v>
      </c>
      <c r="F6" s="1" t="s">
        <v>111</v>
      </c>
      <c r="G6" s="1" t="s">
        <v>97</v>
      </c>
      <c r="H6" s="1" t="s">
        <v>98</v>
      </c>
      <c r="I6" s="1" t="s">
        <v>116</v>
      </c>
      <c r="J6" s="1" t="s">
        <v>100</v>
      </c>
      <c r="K6" s="1" t="s">
        <v>116</v>
      </c>
      <c r="L6" s="1" t="s">
        <v>116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121</v>
      </c>
      <c r="S6" s="1" t="s">
        <v>106</v>
      </c>
      <c r="T6" s="1" t="s">
        <v>107</v>
      </c>
      <c r="U6" s="1" t="s">
        <v>108</v>
      </c>
    </row>
    <row r="7" s="1" customFormat="1" spans="1:21">
      <c r="A7" s="3">
        <v>18046346142</v>
      </c>
      <c r="B7" s="1" t="s">
        <v>111</v>
      </c>
      <c r="C7" s="1" t="s">
        <v>122</v>
      </c>
      <c r="D7" s="1" t="s">
        <v>94</v>
      </c>
      <c r="E7" s="1" t="s">
        <v>58</v>
      </c>
      <c r="F7" s="1" t="s">
        <v>111</v>
      </c>
      <c r="G7" s="1" t="s">
        <v>97</v>
      </c>
      <c r="H7" s="1" t="s">
        <v>98</v>
      </c>
      <c r="I7" s="1" t="s">
        <v>116</v>
      </c>
      <c r="J7" s="1" t="s">
        <v>100</v>
      </c>
      <c r="K7" s="1" t="s">
        <v>116</v>
      </c>
      <c r="L7" s="1" t="s">
        <v>116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123</v>
      </c>
      <c r="S7" s="1" t="s">
        <v>106</v>
      </c>
      <c r="T7" s="1" t="s">
        <v>107</v>
      </c>
      <c r="U7" s="1" t="s">
        <v>108</v>
      </c>
    </row>
    <row r="8" s="1" customFormat="1" spans="1:21">
      <c r="A8" s="3">
        <v>18050350673</v>
      </c>
      <c r="B8" s="1" t="s">
        <v>97</v>
      </c>
      <c r="C8" s="1" t="s">
        <v>124</v>
      </c>
      <c r="D8" s="1" t="s">
        <v>94</v>
      </c>
      <c r="E8" s="1" t="s">
        <v>125</v>
      </c>
      <c r="F8" s="1" t="s">
        <v>97</v>
      </c>
      <c r="G8" s="1" t="s">
        <v>115</v>
      </c>
      <c r="H8" s="1" t="s">
        <v>98</v>
      </c>
      <c r="I8" s="1" t="s">
        <v>126</v>
      </c>
      <c r="J8" s="1" t="s">
        <v>100</v>
      </c>
      <c r="K8" s="1" t="s">
        <v>126</v>
      </c>
      <c r="L8" s="1" t="s">
        <v>126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127</v>
      </c>
      <c r="S8" s="1" t="s">
        <v>106</v>
      </c>
      <c r="T8" s="1" t="s">
        <v>107</v>
      </c>
      <c r="U8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2022-06-20T01:40:45Z</dcterms:created>
  <dcterms:modified xsi:type="dcterms:W3CDTF">2022-06-20T01:54:54Z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460F6BD8AC9643C8957E3DD6CA1AB948</vt:lpwstr>
  </property>
  <property fmtid="{D5CDD505-2E9C-101B-9397-08002B2CF9AE}" pid="3" name="KSOProductBuildVer">
    <vt:lpwstr>2052-11.1.0.11830</vt:lpwstr>
  </property>
</Properties>
</file>