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</definedName>
  </definedNames>
  <calcPr calcId="144525"/>
</workbook>
</file>

<file path=xl/sharedStrings.xml><?xml version="1.0" encoding="utf-8"?>
<sst xmlns="http://schemas.openxmlformats.org/spreadsheetml/2006/main" count="678" uniqueCount="276">
  <si>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</si>
  <si>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</si>
  <si>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</si>
  <si>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</si>
  <si>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</si>
  <si>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</si>
  <si>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</si>
  <si>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</si>
  <si>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</si>
  <si>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</si>
  <si>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</si>
  <si>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</si>
  <si>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</si>
  <si>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</si>
  <si>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</si>
  <si>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</si>
  <si>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</si>
  <si>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</si>
  <si>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</si>
  <si>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</si>
  <si>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</si>
  <si>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</si>
  <si>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</si>
  <si>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</si>
  <si>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</si>
  <si>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17783497261	</t>
  </si>
  <si>
    <t>Ctrip</t>
  </si>
  <si>
    <t>正常</t>
  </si>
  <si>
    <t>[巴里省]普林西皮公园、会议及温泉酒店(Parco Dei Principi Hotel Congress &amp; Spa)(39612955)</t>
  </si>
  <si>
    <t>双人间&lt;不退款&gt;&lt;2人入住&gt;</t>
  </si>
  <si>
    <t>USD</t>
  </si>
  <si>
    <t>de vecchi/vittorio,severgnini/maria luisa</t>
  </si>
  <si>
    <t>CA5326220621USD</t>
  </si>
  <si>
    <t>未提现</t>
  </si>
  <si>
    <t>携程开票</t>
  </si>
  <si>
    <t xml:space="preserve">2505666	</t>
  </si>
  <si>
    <t xml:space="preserve">1000575	</t>
  </si>
  <si>
    <t xml:space="preserve">17805798402	</t>
  </si>
  <si>
    <t>[特里姆]城堡拱门酒店(Castle Arch Hotel)(39977608)</t>
  </si>
  <si>
    <t>双床房&lt;不退款&gt;&lt;2人入住&gt;</t>
  </si>
  <si>
    <t>Summerfield/Shaun</t>
  </si>
  <si>
    <t xml:space="preserve">	</t>
  </si>
  <si>
    <t xml:space="preserve">RL11683280	</t>
  </si>
  <si>
    <t xml:space="preserve">17845499578	</t>
  </si>
  <si>
    <t>[雷克雅未克]雷克雅未克公寓酒店(Reykjavik Residence Apartment Hotel)(46890876)</t>
  </si>
  <si>
    <t>经济型开放式客房&lt;不退款&gt;&lt;2人入住&gt;</t>
  </si>
  <si>
    <t>Kronig/Jytte,Salaun/Rose Olivia</t>
  </si>
  <si>
    <t>取消</t>
  </si>
  <si>
    <t xml:space="preserve">17908218306	</t>
  </si>
  <si>
    <t>[罗马]罗马国王套房住宿加早餐旅馆(Rome Kings Suite)(39051569)</t>
  </si>
  <si>
    <t>客房&lt;2人入住&gt;&lt;不退款&gt;&lt;早餐&gt;</t>
  </si>
  <si>
    <t>Halilaj/Leunita</t>
  </si>
  <si>
    <t xml:space="preserve">2543399	</t>
  </si>
  <si>
    <t xml:space="preserve">17984609533	</t>
  </si>
  <si>
    <t>[鹿特丹]鹿特丹萨沃伊酒店(Savoy Hotel Rotterdam)(39049934)</t>
  </si>
  <si>
    <t>双人床房&lt;不退款&gt;&lt;2人入住&gt;</t>
  </si>
  <si>
    <t>Van Nimwegen-Bestman/Henja</t>
  </si>
  <si>
    <t xml:space="preserve">2562114	</t>
  </si>
  <si>
    <t xml:space="preserve">18003367954	</t>
  </si>
  <si>
    <t>[海牙]巴比伦海牙酒店(Babylon Hotel Den Haag)(37224295)</t>
  </si>
  <si>
    <t>标准双床房&lt;不退款&gt;&lt;2人入住&gt;</t>
  </si>
  <si>
    <t>ABRANTES ROCHA/CARLA APARECIDA</t>
  </si>
  <si>
    <t xml:space="preserve">DBA-F100463	</t>
  </si>
  <si>
    <t xml:space="preserve">18003377609	</t>
  </si>
  <si>
    <t>[多伦多]费尔蒙特皇家约克酒店(Fairmont Royal York Hotel)(37197507)</t>
  </si>
  <si>
    <t>费尔蒙客房&lt;不退款&gt;&lt;2人入住&gt;</t>
  </si>
  <si>
    <t>Bailey/Graeme</t>
  </si>
  <si>
    <t xml:space="preserve">6549975	</t>
  </si>
  <si>
    <t xml:space="preserve">18019919091	</t>
  </si>
  <si>
    <t>Zanet/Sandra,Carr/Mirvat</t>
  </si>
  <si>
    <t xml:space="preserve">2568569	</t>
  </si>
  <si>
    <t xml:space="preserve">6551761	</t>
  </si>
  <si>
    <t xml:space="preserve">18032758957	</t>
  </si>
  <si>
    <t>[釜山]釜山海云台温德姆华美达安可酒店(Ramada Encore by Wyndham Busan Haeundae)(39043548)</t>
  </si>
  <si>
    <t>高级双人床房&lt;不退款&gt;&lt;2人入住&gt;</t>
  </si>
  <si>
    <t>park/juyoung,kim/deokyeol</t>
  </si>
  <si>
    <t xml:space="preserve">22347707	</t>
  </si>
  <si>
    <t xml:space="preserve">18037352354	</t>
  </si>
  <si>
    <t>[罗马]锡拉库萨瑞伊里酒店(Raeli Hotel Siracusa)(37241074)</t>
  </si>
  <si>
    <t>经济房&lt;不退款&gt;&lt;2人入住&gt;</t>
  </si>
  <si>
    <t>valcalda/maurizio</t>
  </si>
  <si>
    <t xml:space="preserve">18071429259	</t>
  </si>
  <si>
    <t>[坎特伯雷]坎特伯雷的福斯塔夫酒店(The Falstaff in Canterbury)(39620360)</t>
  </si>
  <si>
    <t>舒适的双人房&lt;不退款&gt;&lt;2人入住&gt;</t>
  </si>
  <si>
    <t>Saxena/Matthew</t>
  </si>
  <si>
    <t xml:space="preserve">EXP-1955820836	</t>
  </si>
  <si>
    <t xml:space="preserve">18098449300	</t>
  </si>
  <si>
    <t>[黑尔]曼彻斯特机场丽笙蓝标酒店(Radisson Blu Manchester Airport)(37198182)</t>
  </si>
  <si>
    <t>甄选房&lt;2人入住&gt;&lt;不退款&gt;</t>
  </si>
  <si>
    <t>ZHAO/MENGTING</t>
  </si>
  <si>
    <t xml:space="preserve">18127361869	</t>
  </si>
  <si>
    <t>[暖武里]曼谷艾维什酒店(Iwish Hotel Bangkok)(44690010)</t>
  </si>
  <si>
    <t>豪华双床房&lt;2人入住&gt;&lt;不退款&gt;</t>
  </si>
  <si>
    <t>PUNTHONG /BUSSARIN</t>
  </si>
  <si>
    <t xml:space="preserve">2592133	</t>
  </si>
  <si>
    <t xml:space="preserve">33984	</t>
  </si>
  <si>
    <t xml:space="preserve">18136050709	</t>
  </si>
  <si>
    <t>[塞图巴尔]萨纳塞新布拉酒店(SANA Sesimbra Hotel)(37240470)</t>
  </si>
  <si>
    <t>双人房/双床房, 海景&lt;2人入住&gt;&lt;不退款&gt;&lt;早餐&gt;</t>
  </si>
  <si>
    <t>Freitas/Luisa</t>
  </si>
  <si>
    <t xml:space="preserve">EXP-1961209749	</t>
  </si>
  <si>
    <t xml:space="preserve">18136135083	</t>
  </si>
  <si>
    <t>[埃尔波特尔]雪松小屋酒店(Cedar Lodge)(37208775)</t>
  </si>
  <si>
    <t>标准特大床房&lt;不退款&gt;&lt;2人入住&gt;</t>
  </si>
  <si>
    <t>Stebbins/Parker,Folk/Sara</t>
  </si>
  <si>
    <t xml:space="preserve">2593558	</t>
  </si>
  <si>
    <t xml:space="preserve">1961237652	</t>
  </si>
  <si>
    <t xml:space="preserve">18137741129	</t>
  </si>
  <si>
    <t>[明尼阿波利斯]明尼阿波利斯千禧酒店(Millennium Minneapolis)(44806485)</t>
  </si>
  <si>
    <t>高级特大床房&lt;不退款&gt;&lt;2人入住&gt;</t>
  </si>
  <si>
    <t>Collier/Jermaine</t>
  </si>
  <si>
    <t xml:space="preserve">2593904	</t>
  </si>
  <si>
    <t xml:space="preserve">18140922085	</t>
  </si>
  <si>
    <t>[曼谷]曼谷拉差达瑞士酒店 (SHA Extra Plus)(Swissotel Bangkok Ratchada (SHA Extra Plus))(37217315)</t>
  </si>
  <si>
    <t>瑞士尊贵房&lt;不退款&gt;&lt;2人入住&gt;</t>
  </si>
  <si>
    <t>WANG/PENGFEI,shi/hui zhou</t>
  </si>
  <si>
    <t xml:space="preserve">2594186	</t>
  </si>
  <si>
    <t xml:space="preserve"> 2043083	</t>
  </si>
  <si>
    <t xml:space="preserve">18141213787	</t>
  </si>
  <si>
    <t>[玛特鲁斯丰坦]Road Lodge - 开普敦国际机场(Road Lodge Cape Town International Airport)(39623322)</t>
  </si>
  <si>
    <t>双人房（吸烟）&lt;不退款&gt;&lt;2人入住&gt;</t>
  </si>
  <si>
    <t>Eydieux/Elisabeth</t>
  </si>
  <si>
    <t xml:space="preserve">2594267	</t>
  </si>
  <si>
    <t xml:space="preserve">18142453672	</t>
  </si>
  <si>
    <t>Cowell/Nicole</t>
  </si>
  <si>
    <t xml:space="preserve">18142827809	</t>
  </si>
  <si>
    <t>[迪拜]迪拜市中心罗弗酒店(Rove Downtown)(39052491)</t>
  </si>
  <si>
    <t>越野房&lt;不退款&gt;&lt;2人入住&gt;</t>
  </si>
  <si>
    <t>LI/XINMU</t>
  </si>
  <si>
    <t>，</t>
  </si>
  <si>
    <t>A220621105956481</t>
  </si>
  <si>
    <t>USD / HKD 当前参考汇率: 7.84995</t>
  </si>
  <si>
    <t>总计： 2925 USD/
22961.1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</si>
  <si>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</si>
  <si>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</si>
  <si>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</si>
  <si>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</si>
  <si>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</si>
  <si>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</si>
  <si>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</si>
  <si>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</si>
  <si>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</si>
  <si>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</si>
  <si>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</si>
  <si>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</si>
  <si>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</si>
  <si>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</si>
  <si>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</si>
  <si>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</si>
  <si>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</si>
  <si>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</si>
  <si>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2022-06-17</t>
  </si>
  <si>
    <t>2594630</t>
  </si>
  <si>
    <t>迪拜市中心罗弗酒店</t>
  </si>
  <si>
    <t>LI XINMU</t>
  </si>
  <si>
    <t>2022-06-18</t>
  </si>
  <si>
    <t>退房日周结</t>
  </si>
  <si>
    <t>524.18</t>
  </si>
  <si>
    <t>78.00</t>
  </si>
  <si>
    <t>0</t>
  </si>
  <si>
    <t>0.00</t>
  </si>
  <si>
    <t>携程盛景国际直连</t>
  </si>
  <si>
    <t>01.010677</t>
  </si>
  <si>
    <t>2022-06-17 23:18:18</t>
  </si>
  <si>
    <t>否</t>
  </si>
  <si>
    <t>汇智国际旅游发展有限公司</t>
  </si>
  <si>
    <t>直连</t>
  </si>
  <si>
    <t>2594545</t>
  </si>
  <si>
    <t>明尼阿波利斯千禧酒店</t>
  </si>
  <si>
    <t>Cowell Nicole</t>
  </si>
  <si>
    <t>866.92</t>
  </si>
  <si>
    <t>129.00</t>
  </si>
  <si>
    <t>2022-06-17 22:08:18</t>
  </si>
  <si>
    <t>2594267</t>
  </si>
  <si>
    <t>Road Lodge - 开普敦国际机场</t>
  </si>
  <si>
    <t>Eydieux Elisabeth</t>
  </si>
  <si>
    <t>268.81</t>
  </si>
  <si>
    <t>40.00</t>
  </si>
  <si>
    <t>2022-06-17 18:33:42</t>
  </si>
  <si>
    <t>2594186</t>
  </si>
  <si>
    <t>曼谷拉查达瑞士酒店</t>
  </si>
  <si>
    <t>WANG PENGFEI,shi hui zhou</t>
  </si>
  <si>
    <t>1048.37</t>
  </si>
  <si>
    <t>156.00</t>
  </si>
  <si>
    <t>2022-06-17 17:27:57</t>
  </si>
  <si>
    <t>2593904</t>
  </si>
  <si>
    <t>Collier Jermaine</t>
  </si>
  <si>
    <t>2022-06-17 13:34:04</t>
  </si>
  <si>
    <t>2593558</t>
  </si>
  <si>
    <t>雪松小屋酒店</t>
  </si>
  <si>
    <t>Stebbins Parker,Folk Sara</t>
  </si>
  <si>
    <t>1659.91</t>
  </si>
  <si>
    <t>247.00</t>
  </si>
  <si>
    <t>2022-06-17 07:16:10</t>
  </si>
  <si>
    <t>2593536</t>
  </si>
  <si>
    <t>萨纳塞新布拉酒店</t>
  </si>
  <si>
    <t>Freitas Luisa</t>
  </si>
  <si>
    <t>1653.19</t>
  </si>
  <si>
    <t>246.00</t>
  </si>
  <si>
    <t>2022-06-17 06:18:05</t>
  </si>
  <si>
    <t>2022-06-15</t>
  </si>
  <si>
    <t>2592133</t>
  </si>
  <si>
    <t>曼谷艾维什酒店</t>
  </si>
  <si>
    <t>PUNTHONG BUSSARIN</t>
  </si>
  <si>
    <t>168.91</t>
  </si>
  <si>
    <t>25.00</t>
  </si>
  <si>
    <t>2022-06-15 23:30:55</t>
  </si>
  <si>
    <t>2022-06-12</t>
  </si>
  <si>
    <t>2587118</t>
  </si>
  <si>
    <t>Radisson Blu Hotel Manchester Airport</t>
  </si>
  <si>
    <t>ZHAO MENGTING</t>
  </si>
  <si>
    <t>1627.04</t>
  </si>
  <si>
    <t>242.00</t>
  </si>
  <si>
    <t>2022-06-12 01:17:47</t>
  </si>
  <si>
    <t>2022-06-08</t>
  </si>
  <si>
    <t>2580622</t>
  </si>
  <si>
    <t>福斯塔夫酒店</t>
  </si>
  <si>
    <t>Saxena Matthew</t>
  </si>
  <si>
    <t>1089.69</t>
  </si>
  <si>
    <t>163.00</t>
  </si>
  <si>
    <t>2022-06-08 05:09:25</t>
  </si>
  <si>
    <t>2022-06-02</t>
  </si>
  <si>
    <t>2573224</t>
  </si>
  <si>
    <t>锡拉库扎酒店</t>
  </si>
  <si>
    <t>valcalda maurizio</t>
  </si>
  <si>
    <t>629.87</t>
  </si>
  <si>
    <t>94.00</t>
  </si>
  <si>
    <t>2022-06-02 04:10:22</t>
  </si>
  <si>
    <t>2022-06-01</t>
  </si>
  <si>
    <t>2572369</t>
  </si>
  <si>
    <t>釜山海云台温德姆华美达安可酒店</t>
  </si>
  <si>
    <t>park juyoung,kim deokyeol</t>
  </si>
  <si>
    <t>474.76</t>
  </si>
  <si>
    <t>71.00</t>
  </si>
  <si>
    <t>2022-06-01 15:39:12</t>
  </si>
  <si>
    <t>2022-05-29</t>
  </si>
  <si>
    <t>2568569</t>
  </si>
  <si>
    <t>费尔蒙特皇家约克酒店</t>
  </si>
  <si>
    <t>Zanet Sandra,Carr Mirvat</t>
  </si>
  <si>
    <t>2022-06-16</t>
  </si>
  <si>
    <t>3760.23</t>
  </si>
  <si>
    <t>560.00</t>
  </si>
  <si>
    <t>2022-05-29 22:03:38</t>
  </si>
  <si>
    <t>2022-05-27</t>
  </si>
  <si>
    <t>2564976</t>
  </si>
  <si>
    <t>Bailey Graeme</t>
  </si>
  <si>
    <t>1877.56</t>
  </si>
  <si>
    <t>278.00</t>
  </si>
  <si>
    <t>2022-05-27 04:49:49</t>
  </si>
  <si>
    <t>2564970</t>
  </si>
  <si>
    <t>巴比伦海牙酒店</t>
  </si>
  <si>
    <t>ABRANTES ROCHA CARLA APARECIDA</t>
  </si>
  <si>
    <t>864.49</t>
  </si>
  <si>
    <t>128.00</t>
  </si>
  <si>
    <t>2022-05-27 04:40:54</t>
  </si>
  <si>
    <t>2022-05-09</t>
  </si>
  <si>
    <t>2543399</t>
  </si>
  <si>
    <t>罗马国王套房住宿加早餐旅馆</t>
  </si>
  <si>
    <t>Halilaj Leunita</t>
  </si>
  <si>
    <t>634.67</t>
  </si>
  <si>
    <t>95.00</t>
  </si>
  <si>
    <t>2022-05-09 05:53:44</t>
  </si>
  <si>
    <t>2022-04-15</t>
  </si>
  <si>
    <t>2512375</t>
  </si>
  <si>
    <t>亚尔奇城堡酒店</t>
  </si>
  <si>
    <t>Summerfield Shaun</t>
  </si>
  <si>
    <t>754.14</t>
  </si>
  <si>
    <t>118.00</t>
  </si>
  <si>
    <t>2022-04-15 20:59:06</t>
  </si>
  <si>
    <t>2022-04-10</t>
  </si>
  <si>
    <t>2505666</t>
  </si>
  <si>
    <t>普林西皮公园、会议及温泉酒店</t>
  </si>
  <si>
    <t>de vecchi vittorio,severgnini maria luisa</t>
  </si>
  <si>
    <t>803.69</t>
  </si>
  <si>
    <t>126.00</t>
  </si>
  <si>
    <t>2022-04-10 15:57:16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</si>
</sst>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44729</v>
      </c>
      <c r="G2" s="6">
        <v>44730</v>
      </c>
      <c r="H2" s="4">
        <v>1</v>
      </c>
      <c r="I2" s="4">
        <v>1</v>
      </c>
      <c r="J2" s="4">
        <v>1</v>
      </c>
      <c r="K2" s="4" t="s">
        <v>30</v>
      </c>
      <c r="L2" s="4">
        <v>126</v>
      </c>
      <c r="M2" s="4">
        <v>126</v>
      </c>
      <c r="N2" s="4" t="s">
        <v>31</v>
      </c>
      <c r="O2" s="4" t="s">
        <v>32</v>
      </c>
      <c r="P2" s="4" t="s">
        <v>33</v>
      </c>
      <c r="Q2" s="4">
        <v>0</v>
      </c>
      <c r="R2" s="7">
        <v>44661</v>
      </c>
      <c r="S2" s="6">
        <v>44733</v>
      </c>
      <c r="T2" s="4" t="s">
        <v>34</v>
      </c>
      <c r="U2" s="4">
        <v>126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44729</v>
      </c>
      <c r="G3" s="6">
        <v>44730</v>
      </c>
      <c r="H3" s="4">
        <v>1</v>
      </c>
      <c r="I3" s="4">
        <v>1</v>
      </c>
      <c r="J3" s="4">
        <v>1</v>
      </c>
      <c r="K3" s="4" t="s">
        <v>30</v>
      </c>
      <c r="L3" s="4">
        <v>118</v>
      </c>
      <c r="M3" s="4">
        <v>118</v>
      </c>
      <c r="N3" s="4" t="s">
        <v>40</v>
      </c>
      <c r="O3" s="4" t="s">
        <v>32</v>
      </c>
      <c r="P3" s="4" t="s">
        <v>33</v>
      </c>
      <c r="Q3" s="4">
        <v>0</v>
      </c>
      <c r="R3" s="7">
        <v>44666</v>
      </c>
      <c r="S3" s="6">
        <v>44733</v>
      </c>
      <c r="T3" s="4" t="s">
        <v>34</v>
      </c>
      <c r="U3" s="4">
        <v>118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44729</v>
      </c>
      <c r="G4" s="6">
        <v>44730</v>
      </c>
      <c r="H4" s="4">
        <v>1</v>
      </c>
      <c r="I4" s="4">
        <v>1</v>
      </c>
      <c r="J4" s="4">
        <v>1</v>
      </c>
      <c r="K4" s="4" t="s">
        <v>30</v>
      </c>
      <c r="L4" s="4">
        <v>317</v>
      </c>
      <c r="M4" s="4">
        <v>317</v>
      </c>
      <c r="N4" s="4" t="s">
        <v>46</v>
      </c>
      <c r="O4" s="4" t="s">
        <v>32</v>
      </c>
      <c r="P4" s="4" t="s">
        <v>33</v>
      </c>
      <c r="Q4" s="4">
        <v>0</v>
      </c>
      <c r="R4" s="7">
        <v>44676</v>
      </c>
      <c r="S4" s="6">
        <v>44733</v>
      </c>
      <c r="T4" s="4" t="s">
        <v>34</v>
      </c>
      <c r="U4" s="4">
        <v>317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43</v>
      </c>
      <c r="B5" s="4" t="s">
        <v>26</v>
      </c>
      <c r="C5" s="4" t="s">
        <v>47</v>
      </c>
      <c r="D5" s="4" t="s">
        <v>44</v>
      </c>
      <c r="E5" s="4" t="s">
        <v>45</v>
      </c>
      <c r="F5" s="6">
        <v>44729</v>
      </c>
      <c r="G5" s="6">
        <v>44730</v>
      </c>
      <c r="H5" s="4">
        <v>1</v>
      </c>
      <c r="I5" s="4">
        <v>1</v>
      </c>
      <c r="J5" s="4">
        <v>1</v>
      </c>
      <c r="K5" s="4" t="s">
        <v>30</v>
      </c>
      <c r="L5" s="4">
        <v>-317</v>
      </c>
      <c r="M5" s="4">
        <v>-317</v>
      </c>
      <c r="N5" s="4" t="s">
        <v>46</v>
      </c>
      <c r="O5" s="4" t="s">
        <v>32</v>
      </c>
      <c r="P5" s="4" t="s">
        <v>33</v>
      </c>
      <c r="Q5" s="4">
        <v>0</v>
      </c>
      <c r="R5" s="7">
        <v>44676</v>
      </c>
      <c r="S5" s="6">
        <v>44733</v>
      </c>
      <c r="T5" s="4" t="s">
        <v>34</v>
      </c>
      <c r="U5" s="4">
        <v>-317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44729</v>
      </c>
      <c r="G6" s="6">
        <v>44730</v>
      </c>
      <c r="H6" s="4">
        <v>1</v>
      </c>
      <c r="I6" s="4">
        <v>1</v>
      </c>
      <c r="J6" s="4">
        <v>1</v>
      </c>
      <c r="K6" s="4" t="s">
        <v>30</v>
      </c>
      <c r="L6" s="4">
        <v>95</v>
      </c>
      <c r="M6" s="4">
        <v>95</v>
      </c>
      <c r="N6" s="4" t="s">
        <v>51</v>
      </c>
      <c r="O6" s="4" t="s">
        <v>32</v>
      </c>
      <c r="P6" s="4" t="s">
        <v>33</v>
      </c>
      <c r="Q6" s="4">
        <v>0</v>
      </c>
      <c r="R6" s="7">
        <v>44690</v>
      </c>
      <c r="S6" s="6">
        <v>44733</v>
      </c>
      <c r="T6" s="4" t="s">
        <v>34</v>
      </c>
      <c r="U6" s="4">
        <v>95</v>
      </c>
      <c r="V6" s="4">
        <v>0</v>
      </c>
      <c r="W6" s="4">
        <v>0</v>
      </c>
      <c r="X6" s="4" t="s">
        <v>52</v>
      </c>
      <c r="Y6" s="4" t="s">
        <v>41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44729</v>
      </c>
      <c r="G7" s="6">
        <v>44730</v>
      </c>
      <c r="H7" s="4">
        <v>1</v>
      </c>
      <c r="I7" s="4">
        <v>1</v>
      </c>
      <c r="J7" s="4">
        <v>1</v>
      </c>
      <c r="K7" s="4" t="s">
        <v>30</v>
      </c>
      <c r="L7" s="4">
        <v>118</v>
      </c>
      <c r="M7" s="4">
        <v>118</v>
      </c>
      <c r="N7" s="4" t="s">
        <v>56</v>
      </c>
      <c r="O7" s="4" t="s">
        <v>32</v>
      </c>
      <c r="P7" s="4" t="s">
        <v>33</v>
      </c>
      <c r="Q7" s="4">
        <v>0</v>
      </c>
      <c r="R7" s="7">
        <v>44705</v>
      </c>
      <c r="S7" s="6">
        <v>44733</v>
      </c>
      <c r="T7" s="4" t="s">
        <v>34</v>
      </c>
      <c r="U7" s="4">
        <v>118</v>
      </c>
      <c r="V7" s="4">
        <v>0</v>
      </c>
      <c r="W7" s="4">
        <v>0</v>
      </c>
      <c r="X7" s="4" t="s">
        <v>57</v>
      </c>
      <c r="Y7" s="4" t="s">
        <v>41</v>
      </c>
    </row>
    <row r="8" s="4" customFormat="1" spans="1:25">
      <c r="A8" s="4" t="s">
        <v>53</v>
      </c>
      <c r="B8" s="4" t="s">
        <v>26</v>
      </c>
      <c r="C8" s="4" t="s">
        <v>47</v>
      </c>
      <c r="D8" s="4" t="s">
        <v>54</v>
      </c>
      <c r="E8" s="4" t="s">
        <v>55</v>
      </c>
      <c r="F8" s="6">
        <v>44729</v>
      </c>
      <c r="G8" s="6">
        <v>44730</v>
      </c>
      <c r="H8" s="4">
        <v>1</v>
      </c>
      <c r="I8" s="4">
        <v>1</v>
      </c>
      <c r="J8" s="4">
        <v>1</v>
      </c>
      <c r="K8" s="4" t="s">
        <v>30</v>
      </c>
      <c r="L8" s="4">
        <v>-118</v>
      </c>
      <c r="M8" s="4">
        <v>-118</v>
      </c>
      <c r="N8" s="4" t="s">
        <v>56</v>
      </c>
      <c r="O8" s="4" t="s">
        <v>32</v>
      </c>
      <c r="P8" s="4" t="s">
        <v>33</v>
      </c>
      <c r="Q8" s="4">
        <v>0</v>
      </c>
      <c r="R8" s="7">
        <v>44705</v>
      </c>
      <c r="S8" s="6">
        <v>44733</v>
      </c>
      <c r="T8" s="4" t="s">
        <v>34</v>
      </c>
      <c r="U8" s="4">
        <v>-118</v>
      </c>
      <c r="V8" s="4">
        <v>0</v>
      </c>
      <c r="W8" s="4">
        <v>0</v>
      </c>
      <c r="X8" s="4" t="s">
        <v>57</v>
      </c>
      <c r="Y8" s="4" t="s">
        <v>41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44729</v>
      </c>
      <c r="G9" s="6">
        <v>44730</v>
      </c>
      <c r="H9" s="4">
        <v>1</v>
      </c>
      <c r="I9" s="4">
        <v>1</v>
      </c>
      <c r="J9" s="4">
        <v>1</v>
      </c>
      <c r="K9" s="4" t="s">
        <v>30</v>
      </c>
      <c r="L9" s="4">
        <v>128</v>
      </c>
      <c r="M9" s="4">
        <v>128</v>
      </c>
      <c r="N9" s="4" t="s">
        <v>61</v>
      </c>
      <c r="O9" s="4" t="s">
        <v>32</v>
      </c>
      <c r="P9" s="4" t="s">
        <v>33</v>
      </c>
      <c r="Q9" s="4">
        <v>0</v>
      </c>
      <c r="R9" s="7">
        <v>44708</v>
      </c>
      <c r="S9" s="6">
        <v>44733</v>
      </c>
      <c r="T9" s="4" t="s">
        <v>34</v>
      </c>
      <c r="U9" s="4">
        <v>128</v>
      </c>
      <c r="V9" s="4">
        <v>0</v>
      </c>
      <c r="W9" s="4">
        <v>0</v>
      </c>
      <c r="X9" s="4" t="s">
        <v>41</v>
      </c>
      <c r="Y9" s="4" t="s">
        <v>62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44729</v>
      </c>
      <c r="G10" s="6">
        <v>44730</v>
      </c>
      <c r="H10" s="4">
        <v>1</v>
      </c>
      <c r="I10" s="4">
        <v>1</v>
      </c>
      <c r="J10" s="4">
        <v>1</v>
      </c>
      <c r="K10" s="4" t="s">
        <v>30</v>
      </c>
      <c r="L10" s="4">
        <v>278</v>
      </c>
      <c r="M10" s="4">
        <v>278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44708</v>
      </c>
      <c r="S10" s="6">
        <v>44733</v>
      </c>
      <c r="T10" s="4" t="s">
        <v>34</v>
      </c>
      <c r="U10" s="4">
        <v>278</v>
      </c>
      <c r="V10" s="4">
        <v>0</v>
      </c>
      <c r="W10" s="4">
        <v>0</v>
      </c>
      <c r="X10" s="4" t="s">
        <v>41</v>
      </c>
      <c r="Y10" s="4" t="s">
        <v>67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64</v>
      </c>
      <c r="E11" s="4" t="s">
        <v>65</v>
      </c>
      <c r="F11" s="6">
        <v>44728</v>
      </c>
      <c r="G11" s="6">
        <v>44730</v>
      </c>
      <c r="H11" s="4">
        <v>1</v>
      </c>
      <c r="I11" s="4">
        <v>2</v>
      </c>
      <c r="J11" s="4">
        <v>2</v>
      </c>
      <c r="K11" s="4" t="s">
        <v>30</v>
      </c>
      <c r="L11" s="4">
        <v>560</v>
      </c>
      <c r="M11" s="4">
        <v>560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44710</v>
      </c>
      <c r="S11" s="6">
        <v>44733</v>
      </c>
      <c r="T11" s="4" t="s">
        <v>34</v>
      </c>
      <c r="U11" s="4">
        <v>560</v>
      </c>
      <c r="V11" s="4">
        <v>0</v>
      </c>
      <c r="W11" s="4">
        <v>0</v>
      </c>
      <c r="X11" s="4" t="s">
        <v>70</v>
      </c>
      <c r="Y11" s="4" t="s">
        <v>71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44729</v>
      </c>
      <c r="G12" s="6">
        <v>44730</v>
      </c>
      <c r="H12" s="4">
        <v>1</v>
      </c>
      <c r="I12" s="4">
        <v>1</v>
      </c>
      <c r="J12" s="4">
        <v>1</v>
      </c>
      <c r="K12" s="4" t="s">
        <v>30</v>
      </c>
      <c r="L12" s="4">
        <v>71</v>
      </c>
      <c r="M12" s="4">
        <v>71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44713</v>
      </c>
      <c r="S12" s="6">
        <v>44733</v>
      </c>
      <c r="T12" s="4" t="s">
        <v>34</v>
      </c>
      <c r="U12" s="4">
        <v>71</v>
      </c>
      <c r="V12" s="4">
        <v>0</v>
      </c>
      <c r="W12" s="4">
        <v>0</v>
      </c>
      <c r="X12" s="4" t="s">
        <v>41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44729</v>
      </c>
      <c r="G13" s="6">
        <v>44730</v>
      </c>
      <c r="H13" s="4">
        <v>1</v>
      </c>
      <c r="I13" s="4">
        <v>1</v>
      </c>
      <c r="J13" s="4">
        <v>1</v>
      </c>
      <c r="K13" s="4" t="s">
        <v>30</v>
      </c>
      <c r="L13" s="4">
        <v>94</v>
      </c>
      <c r="M13" s="4">
        <v>94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44714</v>
      </c>
      <c r="S13" s="6">
        <v>44733</v>
      </c>
      <c r="T13" s="4" t="s">
        <v>34</v>
      </c>
      <c r="U13" s="4">
        <v>94</v>
      </c>
      <c r="V13" s="4">
        <v>0</v>
      </c>
      <c r="W13" s="4">
        <v>0</v>
      </c>
      <c r="X13" s="4" t="s">
        <v>41</v>
      </c>
      <c r="Y13" s="4" t="s">
        <v>41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44729</v>
      </c>
      <c r="G14" s="6">
        <v>44730</v>
      </c>
      <c r="H14" s="4">
        <v>1</v>
      </c>
      <c r="I14" s="4">
        <v>1</v>
      </c>
      <c r="J14" s="4">
        <v>1</v>
      </c>
      <c r="K14" s="4" t="s">
        <v>30</v>
      </c>
      <c r="L14" s="4">
        <v>163</v>
      </c>
      <c r="M14" s="4">
        <v>163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44720</v>
      </c>
      <c r="S14" s="6">
        <v>44733</v>
      </c>
      <c r="T14" s="4" t="s">
        <v>34</v>
      </c>
      <c r="U14" s="4">
        <v>163</v>
      </c>
      <c r="V14" s="4">
        <v>0</v>
      </c>
      <c r="W14" s="4">
        <v>0</v>
      </c>
      <c r="X14" s="4" t="s">
        <v>41</v>
      </c>
      <c r="Y14" s="4" t="s">
        <v>85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44729</v>
      </c>
      <c r="G15" s="6">
        <v>44730</v>
      </c>
      <c r="H15" s="4">
        <v>1</v>
      </c>
      <c r="I15" s="4">
        <v>1</v>
      </c>
      <c r="J15" s="4">
        <v>1</v>
      </c>
      <c r="K15" s="4" t="s">
        <v>30</v>
      </c>
      <c r="L15" s="4">
        <v>242</v>
      </c>
      <c r="M15" s="4">
        <v>242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44724</v>
      </c>
      <c r="S15" s="6">
        <v>44733</v>
      </c>
      <c r="T15" s="4" t="s">
        <v>34</v>
      </c>
      <c r="U15" s="4">
        <v>242</v>
      </c>
      <c r="V15" s="4">
        <v>0</v>
      </c>
      <c r="W15" s="4">
        <v>0</v>
      </c>
      <c r="X15" s="4" t="s">
        <v>41</v>
      </c>
      <c r="Y15" s="4" t="s">
        <v>41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44729</v>
      </c>
      <c r="G16" s="6">
        <v>44730</v>
      </c>
      <c r="H16" s="4">
        <v>1</v>
      </c>
      <c r="I16" s="4">
        <v>1</v>
      </c>
      <c r="J16" s="4">
        <v>1</v>
      </c>
      <c r="K16" s="4" t="s">
        <v>30</v>
      </c>
      <c r="L16" s="4">
        <v>25</v>
      </c>
      <c r="M16" s="4">
        <v>25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44727</v>
      </c>
      <c r="S16" s="6">
        <v>44733</v>
      </c>
      <c r="T16" s="4" t="s">
        <v>34</v>
      </c>
      <c r="U16" s="4">
        <v>25</v>
      </c>
      <c r="V16" s="4">
        <v>0</v>
      </c>
      <c r="W16" s="4">
        <v>0</v>
      </c>
      <c r="X16" s="4" t="s">
        <v>94</v>
      </c>
      <c r="Y16" s="4" t="s">
        <v>95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97</v>
      </c>
      <c r="E17" s="4" t="s">
        <v>98</v>
      </c>
      <c r="F17" s="6">
        <v>44729</v>
      </c>
      <c r="G17" s="6">
        <v>44730</v>
      </c>
      <c r="H17" s="4">
        <v>1</v>
      </c>
      <c r="I17" s="4">
        <v>1</v>
      </c>
      <c r="J17" s="4">
        <v>1</v>
      </c>
      <c r="K17" s="4" t="s">
        <v>30</v>
      </c>
      <c r="L17" s="4">
        <v>246</v>
      </c>
      <c r="M17" s="4">
        <v>246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44729</v>
      </c>
      <c r="S17" s="6">
        <v>44733</v>
      </c>
      <c r="T17" s="4" t="s">
        <v>34</v>
      </c>
      <c r="U17" s="4">
        <v>246</v>
      </c>
      <c r="V17" s="4">
        <v>0</v>
      </c>
      <c r="W17" s="4">
        <v>0</v>
      </c>
      <c r="X17" s="4" t="s">
        <v>41</v>
      </c>
      <c r="Y17" s="4" t="s">
        <v>100</v>
      </c>
    </row>
    <row r="18" s="4" customFormat="1" spans="1:25">
      <c r="A18" s="4" t="s">
        <v>101</v>
      </c>
      <c r="B18" s="4" t="s">
        <v>26</v>
      </c>
      <c r="C18" s="4" t="s">
        <v>27</v>
      </c>
      <c r="D18" s="4" t="s">
        <v>102</v>
      </c>
      <c r="E18" s="4" t="s">
        <v>103</v>
      </c>
      <c r="F18" s="6">
        <v>44729</v>
      </c>
      <c r="G18" s="6">
        <v>44730</v>
      </c>
      <c r="H18" s="4">
        <v>1</v>
      </c>
      <c r="I18" s="4">
        <v>1</v>
      </c>
      <c r="J18" s="4">
        <v>1</v>
      </c>
      <c r="K18" s="4" t="s">
        <v>30</v>
      </c>
      <c r="L18" s="4">
        <v>247</v>
      </c>
      <c r="M18" s="4">
        <v>247</v>
      </c>
      <c r="N18" s="4" t="s">
        <v>104</v>
      </c>
      <c r="O18" s="4" t="s">
        <v>32</v>
      </c>
      <c r="P18" s="4" t="s">
        <v>33</v>
      </c>
      <c r="Q18" s="4">
        <v>0</v>
      </c>
      <c r="R18" s="7">
        <v>44729</v>
      </c>
      <c r="S18" s="6">
        <v>44733</v>
      </c>
      <c r="T18" s="4" t="s">
        <v>34</v>
      </c>
      <c r="U18" s="4">
        <v>247</v>
      </c>
      <c r="V18" s="4">
        <v>0</v>
      </c>
      <c r="W18" s="4">
        <v>0</v>
      </c>
      <c r="X18" s="4" t="s">
        <v>105</v>
      </c>
      <c r="Y18" s="4" t="s">
        <v>106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108</v>
      </c>
      <c r="E19" s="4" t="s">
        <v>109</v>
      </c>
      <c r="F19" s="6">
        <v>44729</v>
      </c>
      <c r="G19" s="6">
        <v>44730</v>
      </c>
      <c r="H19" s="4">
        <v>1</v>
      </c>
      <c r="I19" s="4">
        <v>1</v>
      </c>
      <c r="J19" s="4">
        <v>1</v>
      </c>
      <c r="K19" s="4" t="s">
        <v>30</v>
      </c>
      <c r="L19" s="4">
        <v>129</v>
      </c>
      <c r="M19" s="4">
        <v>129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44729</v>
      </c>
      <c r="S19" s="6">
        <v>44733</v>
      </c>
      <c r="T19" s="4" t="s">
        <v>34</v>
      </c>
      <c r="U19" s="4">
        <v>129</v>
      </c>
      <c r="V19" s="4">
        <v>0</v>
      </c>
      <c r="W19" s="4">
        <v>0</v>
      </c>
      <c r="X19" s="4" t="s">
        <v>111</v>
      </c>
      <c r="Y19" s="4" t="s">
        <v>41</v>
      </c>
    </row>
    <row r="20" s="4" customFormat="1" spans="1:26">
      <c r="A20" s="4" t="s">
        <v>112</v>
      </c>
      <c r="B20" s="4" t="s">
        <v>26</v>
      </c>
      <c r="C20" s="4" t="s">
        <v>27</v>
      </c>
      <c r="D20" s="4" t="s">
        <v>113</v>
      </c>
      <c r="E20" s="4" t="s">
        <v>114</v>
      </c>
      <c r="F20" s="6">
        <v>44729</v>
      </c>
      <c r="G20" s="6">
        <v>44730</v>
      </c>
      <c r="H20" s="4">
        <v>2</v>
      </c>
      <c r="I20" s="4">
        <v>1</v>
      </c>
      <c r="J20" s="4">
        <v>2</v>
      </c>
      <c r="K20" s="4" t="s">
        <v>30</v>
      </c>
      <c r="L20" s="4">
        <v>156</v>
      </c>
      <c r="M20" s="4">
        <v>156</v>
      </c>
      <c r="N20" s="4" t="s">
        <v>115</v>
      </c>
      <c r="O20" s="4" t="s">
        <v>32</v>
      </c>
      <c r="P20" s="4" t="s">
        <v>33</v>
      </c>
      <c r="Q20" s="4">
        <v>0</v>
      </c>
      <c r="R20" s="7">
        <v>44729</v>
      </c>
      <c r="S20" s="6">
        <v>44733</v>
      </c>
      <c r="T20" s="4" t="s">
        <v>34</v>
      </c>
      <c r="U20" s="4">
        <v>156</v>
      </c>
      <c r="V20" s="4">
        <v>0</v>
      </c>
      <c r="W20" s="4">
        <v>0</v>
      </c>
      <c r="X20" s="4" t="s">
        <v>116</v>
      </c>
      <c r="Y20" s="4">
        <v>2073084</v>
      </c>
      <c r="Z20" s="4" t="s">
        <v>117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119</v>
      </c>
      <c r="E21" s="4" t="s">
        <v>120</v>
      </c>
      <c r="F21" s="6">
        <v>44729</v>
      </c>
      <c r="G21" s="6">
        <v>44730</v>
      </c>
      <c r="H21" s="4">
        <v>1</v>
      </c>
      <c r="I21" s="4">
        <v>1</v>
      </c>
      <c r="J21" s="4">
        <v>1</v>
      </c>
      <c r="K21" s="4" t="s">
        <v>30</v>
      </c>
      <c r="L21" s="4">
        <v>40</v>
      </c>
      <c r="M21" s="4">
        <v>40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44729</v>
      </c>
      <c r="S21" s="6">
        <v>44733</v>
      </c>
      <c r="T21" s="4" t="s">
        <v>34</v>
      </c>
      <c r="U21" s="4">
        <v>40</v>
      </c>
      <c r="V21" s="4">
        <v>0</v>
      </c>
      <c r="W21" s="4">
        <v>0</v>
      </c>
      <c r="X21" s="4" t="s">
        <v>122</v>
      </c>
      <c r="Y21" s="4" t="s">
        <v>41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108</v>
      </c>
      <c r="E22" s="4" t="s">
        <v>109</v>
      </c>
      <c r="F22" s="6">
        <v>44729</v>
      </c>
      <c r="G22" s="6">
        <v>44730</v>
      </c>
      <c r="H22" s="4">
        <v>1</v>
      </c>
      <c r="I22" s="4">
        <v>1</v>
      </c>
      <c r="J22" s="4">
        <v>1</v>
      </c>
      <c r="K22" s="4" t="s">
        <v>30</v>
      </c>
      <c r="L22" s="4">
        <v>129</v>
      </c>
      <c r="M22" s="4">
        <v>129</v>
      </c>
      <c r="N22" s="4" t="s">
        <v>124</v>
      </c>
      <c r="O22" s="4" t="s">
        <v>32</v>
      </c>
      <c r="P22" s="4" t="s">
        <v>33</v>
      </c>
      <c r="Q22" s="4">
        <v>0</v>
      </c>
      <c r="R22" s="7">
        <v>44729</v>
      </c>
      <c r="S22" s="6">
        <v>44733</v>
      </c>
      <c r="T22" s="4" t="s">
        <v>34</v>
      </c>
      <c r="U22" s="4">
        <v>129</v>
      </c>
      <c r="V22" s="4">
        <v>0</v>
      </c>
      <c r="W22" s="4">
        <v>0</v>
      </c>
      <c r="X22" s="4" t="s">
        <v>41</v>
      </c>
      <c r="Y22" s="4" t="s">
        <v>41</v>
      </c>
    </row>
    <row r="23" s="4" customFormat="1" spans="1:25">
      <c r="A23" s="4" t="s">
        <v>125</v>
      </c>
      <c r="B23" s="4" t="s">
        <v>26</v>
      </c>
      <c r="C23" s="4" t="s">
        <v>27</v>
      </c>
      <c r="D23" s="4" t="s">
        <v>126</v>
      </c>
      <c r="E23" s="4" t="s">
        <v>127</v>
      </c>
      <c r="F23" s="6">
        <v>44729</v>
      </c>
      <c r="G23" s="6">
        <v>44730</v>
      </c>
      <c r="H23" s="4">
        <v>1</v>
      </c>
      <c r="I23" s="4">
        <v>1</v>
      </c>
      <c r="J23" s="4">
        <v>1</v>
      </c>
      <c r="K23" s="4" t="s">
        <v>30</v>
      </c>
      <c r="L23" s="4">
        <v>78</v>
      </c>
      <c r="M23" s="4">
        <v>78</v>
      </c>
      <c r="N23" s="4" t="s">
        <v>128</v>
      </c>
      <c r="O23" s="4" t="s">
        <v>32</v>
      </c>
      <c r="P23" s="4" t="s">
        <v>33</v>
      </c>
      <c r="Q23" s="4">
        <v>0</v>
      </c>
      <c r="R23" s="7">
        <v>44729</v>
      </c>
      <c r="S23" s="6">
        <v>44733</v>
      </c>
      <c r="T23" s="4" t="s">
        <v>34</v>
      </c>
      <c r="U23" s="4">
        <v>78</v>
      </c>
      <c r="V23" s="4">
        <v>0</v>
      </c>
      <c r="W23" s="4">
        <v>0</v>
      </c>
      <c r="X23" s="4" t="s">
        <v>41</v>
      </c>
      <c r="Y23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A28" sqref="A28:A30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129</v>
      </c>
    </row>
    <row r="2" s="4" customFormat="1" spans="1:9">
      <c r="A2" s="5">
        <v>17783497261</v>
      </c>
      <c r="B2" s="6">
        <v>44729</v>
      </c>
      <c r="C2" s="6">
        <v>44730</v>
      </c>
      <c r="D2" s="4">
        <v>126</v>
      </c>
      <c r="E2" s="4" t="str">
        <f>VLOOKUP(A2,HOP!A:L,12,0)</f>
        <v>126.00</v>
      </c>
      <c r="F2" s="4" t="str">
        <f>VLOOKUP(A2,HOP!A:C,3,0)</f>
        <v>2505666</v>
      </c>
      <c r="G2" s="4">
        <f>D2-E2</f>
        <v>0</v>
      </c>
      <c r="H2" s="4" t="str">
        <f>$H$1&amp;F2</f>
        <v>，2505666</v>
      </c>
      <c r="I2" s="4" t="str">
        <f>VLOOKUP(A2,HOP!A:U,21,0)</f>
        <v>直连</v>
      </c>
    </row>
    <row r="3" s="4" customFormat="1" spans="1:9">
      <c r="A3" s="5">
        <v>17805798402</v>
      </c>
      <c r="B3" s="6">
        <v>44729</v>
      </c>
      <c r="C3" s="6">
        <v>44730</v>
      </c>
      <c r="D3" s="4">
        <v>118</v>
      </c>
      <c r="E3" s="4" t="str">
        <f>VLOOKUP(A3,HOP!A:L,12,0)</f>
        <v>118.00</v>
      </c>
      <c r="F3" s="4" t="str">
        <f>VLOOKUP(A3,HOP!A:C,3,0)</f>
        <v>2512375</v>
      </c>
      <c r="G3" s="4">
        <f t="shared" ref="G3:G21" si="0">D3-E3</f>
        <v>0</v>
      </c>
      <c r="H3" s="4" t="str">
        <f t="shared" ref="H3:H21" si="1">$H$1&amp;F3</f>
        <v>，2512375</v>
      </c>
      <c r="I3" s="4" t="str">
        <f>VLOOKUP(A3,HOP!A:U,21,0)</f>
        <v>直连</v>
      </c>
    </row>
    <row r="4" s="4" customFormat="1" hidden="1" spans="1:9">
      <c r="A4" s="5">
        <v>17845499578</v>
      </c>
      <c r="B4" s="6">
        <v>44729</v>
      </c>
      <c r="C4" s="6">
        <v>44730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17908218306</v>
      </c>
      <c r="B5" s="6">
        <v>44729</v>
      </c>
      <c r="C5" s="6">
        <v>44730</v>
      </c>
      <c r="D5" s="4">
        <v>95</v>
      </c>
      <c r="E5" s="4" t="str">
        <f>VLOOKUP(A5,HOP!A:L,12,0)</f>
        <v>95.00</v>
      </c>
      <c r="F5" s="4" t="str">
        <f>VLOOKUP(A5,HOP!A:C,3,0)</f>
        <v>2543399</v>
      </c>
      <c r="G5" s="4">
        <f t="shared" si="0"/>
        <v>0</v>
      </c>
      <c r="H5" s="4" t="str">
        <f t="shared" si="1"/>
        <v>，2543399</v>
      </c>
      <c r="I5" s="4" t="str">
        <f>VLOOKUP(A5,HOP!A:U,21,0)</f>
        <v>直连</v>
      </c>
    </row>
    <row r="6" s="4" customFormat="1" hidden="1" spans="1:9">
      <c r="A6" s="5">
        <v>17984609533</v>
      </c>
      <c r="B6" s="6">
        <v>44729</v>
      </c>
      <c r="C6" s="6">
        <v>44730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18003367954</v>
      </c>
      <c r="B7" s="6">
        <v>44729</v>
      </c>
      <c r="C7" s="6">
        <v>44730</v>
      </c>
      <c r="D7" s="4">
        <v>128</v>
      </c>
      <c r="E7" s="4" t="str">
        <f>VLOOKUP(A7,HOP!A:L,12,0)</f>
        <v>128.00</v>
      </c>
      <c r="F7" s="4" t="str">
        <f>VLOOKUP(A7,HOP!A:C,3,0)</f>
        <v>2564970</v>
      </c>
      <c r="G7" s="4">
        <f t="shared" si="0"/>
        <v>0</v>
      </c>
      <c r="H7" s="4" t="str">
        <f t="shared" si="1"/>
        <v>，2564970</v>
      </c>
      <c r="I7" s="4" t="str">
        <f>VLOOKUP(A7,HOP!A:U,21,0)</f>
        <v>直连</v>
      </c>
    </row>
    <row r="8" s="4" customFormat="1" spans="1:9">
      <c r="A8" s="5">
        <v>18003377609</v>
      </c>
      <c r="B8" s="6">
        <v>44729</v>
      </c>
      <c r="C8" s="6">
        <v>44730</v>
      </c>
      <c r="D8" s="4">
        <v>278</v>
      </c>
      <c r="E8" s="4" t="str">
        <f>VLOOKUP(A8,HOP!A:L,12,0)</f>
        <v>278.00</v>
      </c>
      <c r="F8" s="4" t="str">
        <f>VLOOKUP(A8,HOP!A:C,3,0)</f>
        <v>2564976</v>
      </c>
      <c r="G8" s="4">
        <f t="shared" si="0"/>
        <v>0</v>
      </c>
      <c r="H8" s="4" t="str">
        <f t="shared" si="1"/>
        <v>，2564976</v>
      </c>
      <c r="I8" s="4" t="str">
        <f>VLOOKUP(A8,HOP!A:U,21,0)</f>
        <v>直连</v>
      </c>
    </row>
    <row r="9" s="4" customFormat="1" spans="1:9">
      <c r="A9" s="5">
        <v>18019919091</v>
      </c>
      <c r="B9" s="6">
        <v>44728</v>
      </c>
      <c r="C9" s="6">
        <v>44730</v>
      </c>
      <c r="D9" s="4">
        <v>560</v>
      </c>
      <c r="E9" s="4" t="str">
        <f>VLOOKUP(A9,HOP!A:L,12,0)</f>
        <v>560.00</v>
      </c>
      <c r="F9" s="4" t="str">
        <f>VLOOKUP(A9,HOP!A:C,3,0)</f>
        <v>2568569</v>
      </c>
      <c r="G9" s="4">
        <f t="shared" si="0"/>
        <v>0</v>
      </c>
      <c r="H9" s="4" t="str">
        <f t="shared" si="1"/>
        <v>，2568569</v>
      </c>
      <c r="I9" s="4" t="str">
        <f>VLOOKUP(A9,HOP!A:U,21,0)</f>
        <v>直连</v>
      </c>
    </row>
    <row r="10" s="4" customFormat="1" spans="1:9">
      <c r="A10" s="5">
        <v>18032758957</v>
      </c>
      <c r="B10" s="6">
        <v>44729</v>
      </c>
      <c r="C10" s="6">
        <v>44730</v>
      </c>
      <c r="D10" s="4">
        <v>71</v>
      </c>
      <c r="E10" s="4" t="str">
        <f>VLOOKUP(A10,HOP!A:L,12,0)</f>
        <v>71.00</v>
      </c>
      <c r="F10" s="4" t="str">
        <f>VLOOKUP(A10,HOP!A:C,3,0)</f>
        <v>2572369</v>
      </c>
      <c r="G10" s="4">
        <f t="shared" si="0"/>
        <v>0</v>
      </c>
      <c r="H10" s="4" t="str">
        <f t="shared" si="1"/>
        <v>，2572369</v>
      </c>
      <c r="I10" s="4" t="str">
        <f>VLOOKUP(A10,HOP!A:U,21,0)</f>
        <v>直连</v>
      </c>
    </row>
    <row r="11" s="4" customFormat="1" spans="1:9">
      <c r="A11" s="5">
        <v>18037352354</v>
      </c>
      <c r="B11" s="6">
        <v>44729</v>
      </c>
      <c r="C11" s="6">
        <v>44730</v>
      </c>
      <c r="D11" s="4">
        <v>94</v>
      </c>
      <c r="E11" s="4" t="str">
        <f>VLOOKUP(A11,HOP!A:L,12,0)</f>
        <v>94.00</v>
      </c>
      <c r="F11" s="4" t="str">
        <f>VLOOKUP(A11,HOP!A:C,3,0)</f>
        <v>2573224</v>
      </c>
      <c r="G11" s="4">
        <f t="shared" si="0"/>
        <v>0</v>
      </c>
      <c r="H11" s="4" t="str">
        <f t="shared" si="1"/>
        <v>，2573224</v>
      </c>
      <c r="I11" s="4" t="str">
        <f>VLOOKUP(A11,HOP!A:U,21,0)</f>
        <v>直连</v>
      </c>
    </row>
    <row r="12" s="4" customFormat="1" spans="1:9">
      <c r="A12" s="5">
        <v>18071429259</v>
      </c>
      <c r="B12" s="6">
        <v>44729</v>
      </c>
      <c r="C12" s="6">
        <v>44730</v>
      </c>
      <c r="D12" s="4">
        <v>163</v>
      </c>
      <c r="E12" s="4" t="str">
        <f>VLOOKUP(A12,HOP!A:L,12,0)</f>
        <v>163.00</v>
      </c>
      <c r="F12" s="4" t="str">
        <f>VLOOKUP(A12,HOP!A:C,3,0)</f>
        <v>2580622</v>
      </c>
      <c r="G12" s="4">
        <f t="shared" si="0"/>
        <v>0</v>
      </c>
      <c r="H12" s="4" t="str">
        <f t="shared" si="1"/>
        <v>，2580622</v>
      </c>
      <c r="I12" s="4" t="str">
        <f>VLOOKUP(A12,HOP!A:U,21,0)</f>
        <v>直连</v>
      </c>
    </row>
    <row r="13" s="4" customFormat="1" spans="1:9">
      <c r="A13" s="5">
        <v>18098449300</v>
      </c>
      <c r="B13" s="6">
        <v>44729</v>
      </c>
      <c r="C13" s="6">
        <v>44730</v>
      </c>
      <c r="D13" s="4">
        <v>242</v>
      </c>
      <c r="E13" s="4" t="str">
        <f>VLOOKUP(A13,HOP!A:L,12,0)</f>
        <v>242.00</v>
      </c>
      <c r="F13" s="4" t="str">
        <f>VLOOKUP(A13,HOP!A:C,3,0)</f>
        <v>2587118</v>
      </c>
      <c r="G13" s="4">
        <f t="shared" si="0"/>
        <v>0</v>
      </c>
      <c r="H13" s="4" t="str">
        <f t="shared" si="1"/>
        <v>，2587118</v>
      </c>
      <c r="I13" s="4" t="str">
        <f>VLOOKUP(A13,HOP!A:U,21,0)</f>
        <v>直连</v>
      </c>
    </row>
    <row r="14" s="4" customFormat="1" spans="1:9">
      <c r="A14" s="5">
        <v>18127361869</v>
      </c>
      <c r="B14" s="6">
        <v>44729</v>
      </c>
      <c r="C14" s="6">
        <v>44730</v>
      </c>
      <c r="D14" s="4">
        <v>25</v>
      </c>
      <c r="E14" s="4" t="str">
        <f>VLOOKUP(A14,HOP!A:L,12,0)</f>
        <v>25.00</v>
      </c>
      <c r="F14" s="4" t="str">
        <f>VLOOKUP(A14,HOP!A:C,3,0)</f>
        <v>2592133</v>
      </c>
      <c r="G14" s="4">
        <f t="shared" si="0"/>
        <v>0</v>
      </c>
      <c r="H14" s="4" t="str">
        <f t="shared" si="1"/>
        <v>，2592133</v>
      </c>
      <c r="I14" s="4" t="str">
        <f>VLOOKUP(A14,HOP!A:U,21,0)</f>
        <v>直连</v>
      </c>
    </row>
    <row r="15" s="4" customFormat="1" spans="1:9">
      <c r="A15" s="5">
        <v>18136050709</v>
      </c>
      <c r="B15" s="6">
        <v>44729</v>
      </c>
      <c r="C15" s="6">
        <v>44730</v>
      </c>
      <c r="D15" s="4">
        <v>246</v>
      </c>
      <c r="E15" s="4" t="str">
        <f>VLOOKUP(A15,HOP!A:L,12,0)</f>
        <v>246.00</v>
      </c>
      <c r="F15" s="4" t="str">
        <f>VLOOKUP(A15,HOP!A:C,3,0)</f>
        <v>2593536</v>
      </c>
      <c r="G15" s="4">
        <f t="shared" si="0"/>
        <v>0</v>
      </c>
      <c r="H15" s="4" t="str">
        <f t="shared" si="1"/>
        <v>，2593536</v>
      </c>
      <c r="I15" s="4" t="str">
        <f>VLOOKUP(A15,HOP!A:U,21,0)</f>
        <v>直连</v>
      </c>
    </row>
    <row r="16" s="4" customFormat="1" spans="1:9">
      <c r="A16" s="5">
        <v>18136135083</v>
      </c>
      <c r="B16" s="6">
        <v>44729</v>
      </c>
      <c r="C16" s="6">
        <v>44730</v>
      </c>
      <c r="D16" s="4">
        <v>247</v>
      </c>
      <c r="E16" s="4" t="str">
        <f>VLOOKUP(A16,HOP!A:L,12,0)</f>
        <v>247.00</v>
      </c>
      <c r="F16" s="4" t="str">
        <f>VLOOKUP(A16,HOP!A:C,3,0)</f>
        <v>2593558</v>
      </c>
      <c r="G16" s="4">
        <f t="shared" si="0"/>
        <v>0</v>
      </c>
      <c r="H16" s="4" t="str">
        <f t="shared" si="1"/>
        <v>，2593558</v>
      </c>
      <c r="I16" s="4" t="str">
        <f>VLOOKUP(A16,HOP!A:U,21,0)</f>
        <v>直连</v>
      </c>
    </row>
    <row r="17" s="4" customFormat="1" spans="1:9">
      <c r="A17" s="5">
        <v>18137741129</v>
      </c>
      <c r="B17" s="6">
        <v>44729</v>
      </c>
      <c r="C17" s="6">
        <v>44730</v>
      </c>
      <c r="D17" s="4">
        <v>129</v>
      </c>
      <c r="E17" s="4" t="str">
        <f>VLOOKUP(A17,HOP!A:L,12,0)</f>
        <v>129.00</v>
      </c>
      <c r="F17" s="4" t="str">
        <f>VLOOKUP(A17,HOP!A:C,3,0)</f>
        <v>2593904</v>
      </c>
      <c r="G17" s="4">
        <f t="shared" si="0"/>
        <v>0</v>
      </c>
      <c r="H17" s="4" t="str">
        <f t="shared" si="1"/>
        <v>，2593904</v>
      </c>
      <c r="I17" s="4" t="str">
        <f>VLOOKUP(A17,HOP!A:U,21,0)</f>
        <v>直连</v>
      </c>
    </row>
    <row r="18" s="4" customFormat="1" spans="1:9">
      <c r="A18" s="5">
        <v>18140922085</v>
      </c>
      <c r="B18" s="6">
        <v>44729</v>
      </c>
      <c r="C18" s="6">
        <v>44730</v>
      </c>
      <c r="D18" s="4">
        <v>156</v>
      </c>
      <c r="E18" s="4" t="str">
        <f>VLOOKUP(A18,HOP!A:L,12,0)</f>
        <v>156.00</v>
      </c>
      <c r="F18" s="4" t="str">
        <f>VLOOKUP(A18,HOP!A:C,3,0)</f>
        <v>2594186</v>
      </c>
      <c r="G18" s="4">
        <f t="shared" si="0"/>
        <v>0</v>
      </c>
      <c r="H18" s="4" t="str">
        <f t="shared" si="1"/>
        <v>，2594186</v>
      </c>
      <c r="I18" s="4" t="str">
        <f>VLOOKUP(A18,HOP!A:U,21,0)</f>
        <v>直连</v>
      </c>
    </row>
    <row r="19" s="4" customFormat="1" spans="1:9">
      <c r="A19" s="5">
        <v>18141213787</v>
      </c>
      <c r="B19" s="6">
        <v>44729</v>
      </c>
      <c r="C19" s="6">
        <v>44730</v>
      </c>
      <c r="D19" s="4">
        <v>40</v>
      </c>
      <c r="E19" s="4" t="str">
        <f>VLOOKUP(A19,HOP!A:L,12,0)</f>
        <v>40.00</v>
      </c>
      <c r="F19" s="4" t="str">
        <f>VLOOKUP(A19,HOP!A:C,3,0)</f>
        <v>2594267</v>
      </c>
      <c r="G19" s="4">
        <f t="shared" si="0"/>
        <v>0</v>
      </c>
      <c r="H19" s="4" t="str">
        <f t="shared" si="1"/>
        <v>，2594267</v>
      </c>
      <c r="I19" s="4" t="str">
        <f>VLOOKUP(A19,HOP!A:U,21,0)</f>
        <v>直连</v>
      </c>
    </row>
    <row r="20" s="4" customFormat="1" spans="1:9">
      <c r="A20" s="5">
        <v>18142453672</v>
      </c>
      <c r="B20" s="6">
        <v>44729</v>
      </c>
      <c r="C20" s="6">
        <v>44730</v>
      </c>
      <c r="D20" s="4">
        <v>129</v>
      </c>
      <c r="E20" s="4" t="str">
        <f>VLOOKUP(A20,HOP!A:L,12,0)</f>
        <v>129.00</v>
      </c>
      <c r="F20" s="4" t="str">
        <f>VLOOKUP(A20,HOP!A:C,3,0)</f>
        <v>2594545</v>
      </c>
      <c r="G20" s="4">
        <f t="shared" si="0"/>
        <v>0</v>
      </c>
      <c r="H20" s="4" t="str">
        <f t="shared" si="1"/>
        <v>，2594545</v>
      </c>
      <c r="I20" s="4" t="str">
        <f>VLOOKUP(A20,HOP!A:U,21,0)</f>
        <v>直连</v>
      </c>
    </row>
    <row r="21" s="4" customFormat="1" spans="1:9">
      <c r="A21" s="5">
        <v>18142827809</v>
      </c>
      <c r="B21" s="6">
        <v>44729</v>
      </c>
      <c r="C21" s="6">
        <v>44730</v>
      </c>
      <c r="D21" s="4">
        <v>78</v>
      </c>
      <c r="E21" s="4" t="str">
        <f>VLOOKUP(A21,HOP!A:L,12,0)</f>
        <v>78.00</v>
      </c>
      <c r="F21" s="4" t="str">
        <f>VLOOKUP(A21,HOP!A:C,3,0)</f>
        <v>2594630</v>
      </c>
      <c r="G21" s="4">
        <f t="shared" si="0"/>
        <v>0</v>
      </c>
      <c r="H21" s="4" t="str">
        <f t="shared" si="1"/>
        <v>，2594630</v>
      </c>
      <c r="I21" s="4" t="str">
        <f>VLOOKUP(A21,HOP!A:U,21,0)</f>
        <v>直连</v>
      </c>
    </row>
    <row r="23" spans="4:4">
      <c r="D23" s="4">
        <f>SUM(D2:D22)</f>
        <v>2925</v>
      </c>
    </row>
    <row r="28" spans="1:1">
      <c r="A28" s="4" t="s">
        <v>130</v>
      </c>
    </row>
    <row r="29" spans="1:1">
      <c r="A29" s="4" t="s">
        <v>131</v>
      </c>
    </row>
    <row r="30" spans="1:1">
      <c r="A30" s="4" t="s">
        <v>132</v>
      </c>
    </row>
  </sheetData>
  <autoFilter ref="A1:X21">
    <filterColumn colId="3">
      <filters>
        <filter val="94"/>
        <filter val="95"/>
        <filter val="156"/>
        <filter val="118"/>
        <filter val="560"/>
        <filter val="163"/>
        <filter val="25"/>
        <filter val="126"/>
        <filter val="128"/>
        <filter val="129"/>
        <filter val="71"/>
        <filter val="78"/>
        <filter val="278"/>
        <filter val="40"/>
        <filter val="242"/>
        <filter val="246"/>
        <filter val="2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E31" sqref="E3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133</v>
      </c>
      <c r="B1" s="2" t="s">
        <v>134</v>
      </c>
      <c r="C1" s="2" t="s">
        <v>135</v>
      </c>
      <c r="D1" s="2" t="s">
        <v>136</v>
      </c>
      <c r="E1" s="2" t="s">
        <v>13</v>
      </c>
      <c r="F1" s="2" t="s">
        <v>5</v>
      </c>
      <c r="G1" s="2" t="s">
        <v>6</v>
      </c>
      <c r="H1" s="2" t="s">
        <v>137</v>
      </c>
      <c r="I1" s="2" t="s">
        <v>138</v>
      </c>
      <c r="J1" s="2" t="s">
        <v>139</v>
      </c>
      <c r="K1" s="2" t="s">
        <v>140</v>
      </c>
      <c r="L1" s="2" t="s">
        <v>141</v>
      </c>
      <c r="M1" s="2" t="s">
        <v>142</v>
      </c>
      <c r="N1" s="2" t="s">
        <v>143</v>
      </c>
      <c r="O1" s="2" t="s">
        <v>144</v>
      </c>
      <c r="P1" s="2" t="s">
        <v>145</v>
      </c>
      <c r="Q1" s="2" t="s">
        <v>146</v>
      </c>
      <c r="R1" s="2" t="s">
        <v>147</v>
      </c>
      <c r="S1" s="2" t="s">
        <v>148</v>
      </c>
      <c r="T1" s="2" t="s">
        <v>149</v>
      </c>
      <c r="U1" s="2" t="s">
        <v>150</v>
      </c>
    </row>
    <row r="2" s="1" customFormat="1" spans="1:21">
      <c r="A2" s="3">
        <v>18142827809</v>
      </c>
      <c r="B2" s="1" t="s">
        <v>151</v>
      </c>
      <c r="C2" s="1" t="s">
        <v>152</v>
      </c>
      <c r="D2" s="1" t="s">
        <v>153</v>
      </c>
      <c r="E2" s="1" t="s">
        <v>154</v>
      </c>
      <c r="F2" s="1" t="s">
        <v>151</v>
      </c>
      <c r="G2" s="1" t="s">
        <v>155</v>
      </c>
      <c r="H2" s="1" t="s">
        <v>156</v>
      </c>
      <c r="I2" s="1" t="s">
        <v>157</v>
      </c>
      <c r="J2" s="1" t="s">
        <v>30</v>
      </c>
      <c r="K2" s="1" t="s">
        <v>158</v>
      </c>
      <c r="L2" s="1" t="s">
        <v>158</v>
      </c>
      <c r="M2" s="1" t="s">
        <v>159</v>
      </c>
      <c r="N2" s="1" t="s">
        <v>159</v>
      </c>
      <c r="O2" s="1" t="s">
        <v>160</v>
      </c>
      <c r="P2" s="1" t="s">
        <v>161</v>
      </c>
      <c r="Q2" s="1" t="s">
        <v>162</v>
      </c>
      <c r="R2" s="1" t="s">
        <v>163</v>
      </c>
      <c r="S2" s="1" t="s">
        <v>164</v>
      </c>
      <c r="T2" s="1" t="s">
        <v>165</v>
      </c>
      <c r="U2" s="1" t="s">
        <v>166</v>
      </c>
    </row>
    <row r="3" s="1" customFormat="1" spans="1:21">
      <c r="A3" s="3">
        <v>18142453672</v>
      </c>
      <c r="B3" s="1" t="s">
        <v>151</v>
      </c>
      <c r="C3" s="1" t="s">
        <v>167</v>
      </c>
      <c r="D3" s="1" t="s">
        <v>168</v>
      </c>
      <c r="E3" s="1" t="s">
        <v>169</v>
      </c>
      <c r="F3" s="1" t="s">
        <v>151</v>
      </c>
      <c r="G3" s="1" t="s">
        <v>155</v>
      </c>
      <c r="H3" s="1" t="s">
        <v>156</v>
      </c>
      <c r="I3" s="1" t="s">
        <v>170</v>
      </c>
      <c r="J3" s="1" t="s">
        <v>30</v>
      </c>
      <c r="K3" s="1" t="s">
        <v>171</v>
      </c>
      <c r="L3" s="1" t="s">
        <v>171</v>
      </c>
      <c r="M3" s="1" t="s">
        <v>159</v>
      </c>
      <c r="N3" s="1" t="s">
        <v>159</v>
      </c>
      <c r="O3" s="1" t="s">
        <v>160</v>
      </c>
      <c r="P3" s="1" t="s">
        <v>161</v>
      </c>
      <c r="Q3" s="1" t="s">
        <v>162</v>
      </c>
      <c r="R3" s="1" t="s">
        <v>172</v>
      </c>
      <c r="S3" s="1" t="s">
        <v>164</v>
      </c>
      <c r="T3" s="1" t="s">
        <v>165</v>
      </c>
      <c r="U3" s="1" t="s">
        <v>166</v>
      </c>
    </row>
    <row r="4" s="1" customFormat="1" spans="1:21">
      <c r="A4" s="3">
        <v>18141213787</v>
      </c>
      <c r="B4" s="1" t="s">
        <v>151</v>
      </c>
      <c r="C4" s="1" t="s">
        <v>173</v>
      </c>
      <c r="D4" s="1" t="s">
        <v>174</v>
      </c>
      <c r="E4" s="1" t="s">
        <v>175</v>
      </c>
      <c r="F4" s="1" t="s">
        <v>151</v>
      </c>
      <c r="G4" s="1" t="s">
        <v>155</v>
      </c>
      <c r="H4" s="1" t="s">
        <v>156</v>
      </c>
      <c r="I4" s="1" t="s">
        <v>176</v>
      </c>
      <c r="J4" s="1" t="s">
        <v>30</v>
      </c>
      <c r="K4" s="1" t="s">
        <v>177</v>
      </c>
      <c r="L4" s="1" t="s">
        <v>177</v>
      </c>
      <c r="M4" s="1" t="s">
        <v>159</v>
      </c>
      <c r="N4" s="1" t="s">
        <v>159</v>
      </c>
      <c r="O4" s="1" t="s">
        <v>160</v>
      </c>
      <c r="P4" s="1" t="s">
        <v>161</v>
      </c>
      <c r="Q4" s="1" t="s">
        <v>162</v>
      </c>
      <c r="R4" s="1" t="s">
        <v>178</v>
      </c>
      <c r="S4" s="1" t="s">
        <v>164</v>
      </c>
      <c r="T4" s="1" t="s">
        <v>165</v>
      </c>
      <c r="U4" s="1" t="s">
        <v>166</v>
      </c>
    </row>
    <row r="5" s="1" customFormat="1" spans="1:21">
      <c r="A5" s="3">
        <v>18140922085</v>
      </c>
      <c r="B5" s="1" t="s">
        <v>151</v>
      </c>
      <c r="C5" s="1" t="s">
        <v>179</v>
      </c>
      <c r="D5" s="1" t="s">
        <v>180</v>
      </c>
      <c r="E5" s="1" t="s">
        <v>181</v>
      </c>
      <c r="F5" s="1" t="s">
        <v>151</v>
      </c>
      <c r="G5" s="1" t="s">
        <v>155</v>
      </c>
      <c r="H5" s="1" t="s">
        <v>156</v>
      </c>
      <c r="I5" s="1" t="s">
        <v>182</v>
      </c>
      <c r="J5" s="1" t="s">
        <v>30</v>
      </c>
      <c r="K5" s="1" t="s">
        <v>183</v>
      </c>
      <c r="L5" s="1" t="s">
        <v>183</v>
      </c>
      <c r="M5" s="1" t="s">
        <v>159</v>
      </c>
      <c r="N5" s="1" t="s">
        <v>159</v>
      </c>
      <c r="O5" s="1" t="s">
        <v>160</v>
      </c>
      <c r="P5" s="1" t="s">
        <v>161</v>
      </c>
      <c r="Q5" s="1" t="s">
        <v>162</v>
      </c>
      <c r="R5" s="1" t="s">
        <v>184</v>
      </c>
      <c r="S5" s="1" t="s">
        <v>164</v>
      </c>
      <c r="T5" s="1" t="s">
        <v>165</v>
      </c>
      <c r="U5" s="1" t="s">
        <v>166</v>
      </c>
    </row>
    <row r="6" s="1" customFormat="1" spans="1:21">
      <c r="A6" s="3">
        <v>18137741129</v>
      </c>
      <c r="B6" s="1" t="s">
        <v>151</v>
      </c>
      <c r="C6" s="1" t="s">
        <v>185</v>
      </c>
      <c r="D6" s="1" t="s">
        <v>168</v>
      </c>
      <c r="E6" s="1" t="s">
        <v>186</v>
      </c>
      <c r="F6" s="1" t="s">
        <v>151</v>
      </c>
      <c r="G6" s="1" t="s">
        <v>155</v>
      </c>
      <c r="H6" s="1" t="s">
        <v>156</v>
      </c>
      <c r="I6" s="1" t="s">
        <v>170</v>
      </c>
      <c r="J6" s="1" t="s">
        <v>30</v>
      </c>
      <c r="K6" s="1" t="s">
        <v>171</v>
      </c>
      <c r="L6" s="1" t="s">
        <v>171</v>
      </c>
      <c r="M6" s="1" t="s">
        <v>159</v>
      </c>
      <c r="N6" s="1" t="s">
        <v>159</v>
      </c>
      <c r="O6" s="1" t="s">
        <v>160</v>
      </c>
      <c r="P6" s="1" t="s">
        <v>161</v>
      </c>
      <c r="Q6" s="1" t="s">
        <v>162</v>
      </c>
      <c r="R6" s="1" t="s">
        <v>187</v>
      </c>
      <c r="S6" s="1" t="s">
        <v>164</v>
      </c>
      <c r="T6" s="1" t="s">
        <v>165</v>
      </c>
      <c r="U6" s="1" t="s">
        <v>166</v>
      </c>
    </row>
    <row r="7" s="1" customFormat="1" spans="1:21">
      <c r="A7" s="3">
        <v>18136135083</v>
      </c>
      <c r="B7" s="1" t="s">
        <v>151</v>
      </c>
      <c r="C7" s="1" t="s">
        <v>188</v>
      </c>
      <c r="D7" s="1" t="s">
        <v>189</v>
      </c>
      <c r="E7" s="1" t="s">
        <v>190</v>
      </c>
      <c r="F7" s="1" t="s">
        <v>151</v>
      </c>
      <c r="G7" s="1" t="s">
        <v>155</v>
      </c>
      <c r="H7" s="1" t="s">
        <v>156</v>
      </c>
      <c r="I7" s="1" t="s">
        <v>191</v>
      </c>
      <c r="J7" s="1" t="s">
        <v>30</v>
      </c>
      <c r="K7" s="1" t="s">
        <v>192</v>
      </c>
      <c r="L7" s="1" t="s">
        <v>192</v>
      </c>
      <c r="M7" s="1" t="s">
        <v>159</v>
      </c>
      <c r="N7" s="1" t="s">
        <v>159</v>
      </c>
      <c r="O7" s="1" t="s">
        <v>160</v>
      </c>
      <c r="P7" s="1" t="s">
        <v>161</v>
      </c>
      <c r="Q7" s="1" t="s">
        <v>162</v>
      </c>
      <c r="R7" s="1" t="s">
        <v>193</v>
      </c>
      <c r="S7" s="1" t="s">
        <v>164</v>
      </c>
      <c r="T7" s="1" t="s">
        <v>165</v>
      </c>
      <c r="U7" s="1" t="s">
        <v>166</v>
      </c>
    </row>
    <row r="8" s="1" customFormat="1" spans="1:21">
      <c r="A8" s="3">
        <v>18136050709</v>
      </c>
      <c r="B8" s="1" t="s">
        <v>151</v>
      </c>
      <c r="C8" s="1" t="s">
        <v>194</v>
      </c>
      <c r="D8" s="1" t="s">
        <v>195</v>
      </c>
      <c r="E8" s="1" t="s">
        <v>196</v>
      </c>
      <c r="F8" s="1" t="s">
        <v>151</v>
      </c>
      <c r="G8" s="1" t="s">
        <v>155</v>
      </c>
      <c r="H8" s="1" t="s">
        <v>156</v>
      </c>
      <c r="I8" s="1" t="s">
        <v>197</v>
      </c>
      <c r="J8" s="1" t="s">
        <v>30</v>
      </c>
      <c r="K8" s="1" t="s">
        <v>198</v>
      </c>
      <c r="L8" s="1" t="s">
        <v>198</v>
      </c>
      <c r="M8" s="1" t="s">
        <v>159</v>
      </c>
      <c r="N8" s="1" t="s">
        <v>159</v>
      </c>
      <c r="O8" s="1" t="s">
        <v>160</v>
      </c>
      <c r="P8" s="1" t="s">
        <v>161</v>
      </c>
      <c r="Q8" s="1" t="s">
        <v>162</v>
      </c>
      <c r="R8" s="1" t="s">
        <v>199</v>
      </c>
      <c r="S8" s="1" t="s">
        <v>164</v>
      </c>
      <c r="T8" s="1" t="s">
        <v>165</v>
      </c>
      <c r="U8" s="1" t="s">
        <v>166</v>
      </c>
    </row>
    <row r="9" s="1" customFormat="1" spans="1:21">
      <c r="A9" s="3">
        <v>18127361869</v>
      </c>
      <c r="B9" s="1" t="s">
        <v>200</v>
      </c>
      <c r="C9" s="1" t="s">
        <v>201</v>
      </c>
      <c r="D9" s="1" t="s">
        <v>202</v>
      </c>
      <c r="E9" s="1" t="s">
        <v>203</v>
      </c>
      <c r="F9" s="1" t="s">
        <v>151</v>
      </c>
      <c r="G9" s="1" t="s">
        <v>155</v>
      </c>
      <c r="H9" s="1" t="s">
        <v>156</v>
      </c>
      <c r="I9" s="1" t="s">
        <v>204</v>
      </c>
      <c r="J9" s="1" t="s">
        <v>30</v>
      </c>
      <c r="K9" s="1" t="s">
        <v>205</v>
      </c>
      <c r="L9" s="1" t="s">
        <v>205</v>
      </c>
      <c r="M9" s="1" t="s">
        <v>159</v>
      </c>
      <c r="N9" s="1" t="s">
        <v>159</v>
      </c>
      <c r="O9" s="1" t="s">
        <v>160</v>
      </c>
      <c r="P9" s="1" t="s">
        <v>161</v>
      </c>
      <c r="Q9" s="1" t="s">
        <v>162</v>
      </c>
      <c r="R9" s="1" t="s">
        <v>206</v>
      </c>
      <c r="S9" s="1" t="s">
        <v>164</v>
      </c>
      <c r="T9" s="1" t="s">
        <v>165</v>
      </c>
      <c r="U9" s="1" t="s">
        <v>166</v>
      </c>
    </row>
    <row r="10" s="1" customFormat="1" spans="1:21">
      <c r="A10" s="3">
        <v>18098449300</v>
      </c>
      <c r="B10" s="1" t="s">
        <v>207</v>
      </c>
      <c r="C10" s="1" t="s">
        <v>208</v>
      </c>
      <c r="D10" s="1" t="s">
        <v>209</v>
      </c>
      <c r="E10" s="1" t="s">
        <v>210</v>
      </c>
      <c r="F10" s="1" t="s">
        <v>151</v>
      </c>
      <c r="G10" s="1" t="s">
        <v>155</v>
      </c>
      <c r="H10" s="1" t="s">
        <v>156</v>
      </c>
      <c r="I10" s="1" t="s">
        <v>211</v>
      </c>
      <c r="J10" s="1" t="s">
        <v>30</v>
      </c>
      <c r="K10" s="1" t="s">
        <v>212</v>
      </c>
      <c r="L10" s="1" t="s">
        <v>212</v>
      </c>
      <c r="M10" s="1" t="s">
        <v>159</v>
      </c>
      <c r="N10" s="1" t="s">
        <v>159</v>
      </c>
      <c r="O10" s="1" t="s">
        <v>160</v>
      </c>
      <c r="P10" s="1" t="s">
        <v>161</v>
      </c>
      <c r="Q10" s="1" t="s">
        <v>162</v>
      </c>
      <c r="R10" s="1" t="s">
        <v>213</v>
      </c>
      <c r="S10" s="1" t="s">
        <v>164</v>
      </c>
      <c r="T10" s="1" t="s">
        <v>165</v>
      </c>
      <c r="U10" s="1" t="s">
        <v>166</v>
      </c>
    </row>
    <row r="11" s="1" customFormat="1" spans="1:21">
      <c r="A11" s="3">
        <v>18071429259</v>
      </c>
      <c r="B11" s="1" t="s">
        <v>214</v>
      </c>
      <c r="C11" s="1" t="s">
        <v>215</v>
      </c>
      <c r="D11" s="1" t="s">
        <v>216</v>
      </c>
      <c r="E11" s="1" t="s">
        <v>217</v>
      </c>
      <c r="F11" s="1" t="s">
        <v>151</v>
      </c>
      <c r="G11" s="1" t="s">
        <v>155</v>
      </c>
      <c r="H11" s="1" t="s">
        <v>156</v>
      </c>
      <c r="I11" s="1" t="s">
        <v>218</v>
      </c>
      <c r="J11" s="1" t="s">
        <v>30</v>
      </c>
      <c r="K11" s="1" t="s">
        <v>219</v>
      </c>
      <c r="L11" s="1" t="s">
        <v>219</v>
      </c>
      <c r="M11" s="1" t="s">
        <v>159</v>
      </c>
      <c r="N11" s="1" t="s">
        <v>159</v>
      </c>
      <c r="O11" s="1" t="s">
        <v>160</v>
      </c>
      <c r="P11" s="1" t="s">
        <v>161</v>
      </c>
      <c r="Q11" s="1" t="s">
        <v>162</v>
      </c>
      <c r="R11" s="1" t="s">
        <v>220</v>
      </c>
      <c r="S11" s="1" t="s">
        <v>164</v>
      </c>
      <c r="T11" s="1" t="s">
        <v>165</v>
      </c>
      <c r="U11" s="1" t="s">
        <v>166</v>
      </c>
    </row>
    <row r="12" s="1" customFormat="1" spans="1:21">
      <c r="A12" s="3">
        <v>18037352354</v>
      </c>
      <c r="B12" s="1" t="s">
        <v>221</v>
      </c>
      <c r="C12" s="1" t="s">
        <v>222</v>
      </c>
      <c r="D12" s="1" t="s">
        <v>223</v>
      </c>
      <c r="E12" s="1" t="s">
        <v>224</v>
      </c>
      <c r="F12" s="1" t="s">
        <v>151</v>
      </c>
      <c r="G12" s="1" t="s">
        <v>155</v>
      </c>
      <c r="H12" s="1" t="s">
        <v>156</v>
      </c>
      <c r="I12" s="1" t="s">
        <v>225</v>
      </c>
      <c r="J12" s="1" t="s">
        <v>30</v>
      </c>
      <c r="K12" s="1" t="s">
        <v>226</v>
      </c>
      <c r="L12" s="1" t="s">
        <v>226</v>
      </c>
      <c r="M12" s="1" t="s">
        <v>159</v>
      </c>
      <c r="N12" s="1" t="s">
        <v>159</v>
      </c>
      <c r="O12" s="1" t="s">
        <v>160</v>
      </c>
      <c r="P12" s="1" t="s">
        <v>161</v>
      </c>
      <c r="Q12" s="1" t="s">
        <v>162</v>
      </c>
      <c r="R12" s="1" t="s">
        <v>227</v>
      </c>
      <c r="S12" s="1" t="s">
        <v>164</v>
      </c>
      <c r="T12" s="1" t="s">
        <v>165</v>
      </c>
      <c r="U12" s="1" t="s">
        <v>166</v>
      </c>
    </row>
    <row r="13" s="1" customFormat="1" spans="1:21">
      <c r="A13" s="3">
        <v>18032758957</v>
      </c>
      <c r="B13" s="1" t="s">
        <v>228</v>
      </c>
      <c r="C13" s="1" t="s">
        <v>229</v>
      </c>
      <c r="D13" s="1" t="s">
        <v>230</v>
      </c>
      <c r="E13" s="1" t="s">
        <v>231</v>
      </c>
      <c r="F13" s="1" t="s">
        <v>151</v>
      </c>
      <c r="G13" s="1" t="s">
        <v>155</v>
      </c>
      <c r="H13" s="1" t="s">
        <v>156</v>
      </c>
      <c r="I13" s="1" t="s">
        <v>232</v>
      </c>
      <c r="J13" s="1" t="s">
        <v>30</v>
      </c>
      <c r="K13" s="1" t="s">
        <v>233</v>
      </c>
      <c r="L13" s="1" t="s">
        <v>233</v>
      </c>
      <c r="M13" s="1" t="s">
        <v>159</v>
      </c>
      <c r="N13" s="1" t="s">
        <v>159</v>
      </c>
      <c r="O13" s="1" t="s">
        <v>160</v>
      </c>
      <c r="P13" s="1" t="s">
        <v>161</v>
      </c>
      <c r="Q13" s="1" t="s">
        <v>162</v>
      </c>
      <c r="R13" s="1" t="s">
        <v>234</v>
      </c>
      <c r="S13" s="1" t="s">
        <v>164</v>
      </c>
      <c r="T13" s="1" t="s">
        <v>165</v>
      </c>
      <c r="U13" s="1" t="s">
        <v>166</v>
      </c>
    </row>
    <row r="14" s="1" customFormat="1" spans="1:21">
      <c r="A14" s="3">
        <v>18019919091</v>
      </c>
      <c r="B14" s="1" t="s">
        <v>235</v>
      </c>
      <c r="C14" s="1" t="s">
        <v>236</v>
      </c>
      <c r="D14" s="1" t="s">
        <v>237</v>
      </c>
      <c r="E14" s="1" t="s">
        <v>238</v>
      </c>
      <c r="F14" s="1" t="s">
        <v>239</v>
      </c>
      <c r="G14" s="1" t="s">
        <v>155</v>
      </c>
      <c r="H14" s="1" t="s">
        <v>156</v>
      </c>
      <c r="I14" s="1" t="s">
        <v>240</v>
      </c>
      <c r="J14" s="1" t="s">
        <v>30</v>
      </c>
      <c r="K14" s="1" t="s">
        <v>241</v>
      </c>
      <c r="L14" s="1" t="s">
        <v>241</v>
      </c>
      <c r="M14" s="1" t="s">
        <v>159</v>
      </c>
      <c r="N14" s="1" t="s">
        <v>159</v>
      </c>
      <c r="O14" s="1" t="s">
        <v>160</v>
      </c>
      <c r="P14" s="1" t="s">
        <v>161</v>
      </c>
      <c r="Q14" s="1" t="s">
        <v>162</v>
      </c>
      <c r="R14" s="1" t="s">
        <v>242</v>
      </c>
      <c r="S14" s="1" t="s">
        <v>164</v>
      </c>
      <c r="T14" s="1" t="s">
        <v>165</v>
      </c>
      <c r="U14" s="1" t="s">
        <v>166</v>
      </c>
    </row>
    <row r="15" s="1" customFormat="1" spans="1:21">
      <c r="A15" s="3">
        <v>18003377609</v>
      </c>
      <c r="B15" s="1" t="s">
        <v>243</v>
      </c>
      <c r="C15" s="1" t="s">
        <v>244</v>
      </c>
      <c r="D15" s="1" t="s">
        <v>237</v>
      </c>
      <c r="E15" s="1" t="s">
        <v>245</v>
      </c>
      <c r="F15" s="1" t="s">
        <v>151</v>
      </c>
      <c r="G15" s="1" t="s">
        <v>155</v>
      </c>
      <c r="H15" s="1" t="s">
        <v>156</v>
      </c>
      <c r="I15" s="1" t="s">
        <v>246</v>
      </c>
      <c r="J15" s="1" t="s">
        <v>30</v>
      </c>
      <c r="K15" s="1" t="s">
        <v>247</v>
      </c>
      <c r="L15" s="1" t="s">
        <v>247</v>
      </c>
      <c r="M15" s="1" t="s">
        <v>159</v>
      </c>
      <c r="N15" s="1" t="s">
        <v>159</v>
      </c>
      <c r="O15" s="1" t="s">
        <v>160</v>
      </c>
      <c r="P15" s="1" t="s">
        <v>161</v>
      </c>
      <c r="Q15" s="1" t="s">
        <v>162</v>
      </c>
      <c r="R15" s="1" t="s">
        <v>248</v>
      </c>
      <c r="S15" s="1" t="s">
        <v>164</v>
      </c>
      <c r="T15" s="1" t="s">
        <v>165</v>
      </c>
      <c r="U15" s="1" t="s">
        <v>166</v>
      </c>
    </row>
    <row r="16" s="1" customFormat="1" spans="1:21">
      <c r="A16" s="3">
        <v>18003367954</v>
      </c>
      <c r="B16" s="1" t="s">
        <v>243</v>
      </c>
      <c r="C16" s="1" t="s">
        <v>249</v>
      </c>
      <c r="D16" s="1" t="s">
        <v>250</v>
      </c>
      <c r="E16" s="1" t="s">
        <v>251</v>
      </c>
      <c r="F16" s="1" t="s">
        <v>151</v>
      </c>
      <c r="G16" s="1" t="s">
        <v>155</v>
      </c>
      <c r="H16" s="1" t="s">
        <v>156</v>
      </c>
      <c r="I16" s="1" t="s">
        <v>252</v>
      </c>
      <c r="J16" s="1" t="s">
        <v>30</v>
      </c>
      <c r="K16" s="1" t="s">
        <v>253</v>
      </c>
      <c r="L16" s="1" t="s">
        <v>253</v>
      </c>
      <c r="M16" s="1" t="s">
        <v>159</v>
      </c>
      <c r="N16" s="1" t="s">
        <v>159</v>
      </c>
      <c r="O16" s="1" t="s">
        <v>160</v>
      </c>
      <c r="P16" s="1" t="s">
        <v>161</v>
      </c>
      <c r="Q16" s="1" t="s">
        <v>162</v>
      </c>
      <c r="R16" s="1" t="s">
        <v>254</v>
      </c>
      <c r="S16" s="1" t="s">
        <v>164</v>
      </c>
      <c r="T16" s="1" t="s">
        <v>165</v>
      </c>
      <c r="U16" s="1" t="s">
        <v>166</v>
      </c>
    </row>
    <row r="17" s="1" customFormat="1" spans="1:21">
      <c r="A17" s="3">
        <v>17908218306</v>
      </c>
      <c r="B17" s="1" t="s">
        <v>255</v>
      </c>
      <c r="C17" s="1" t="s">
        <v>256</v>
      </c>
      <c r="D17" s="1" t="s">
        <v>257</v>
      </c>
      <c r="E17" s="1" t="s">
        <v>258</v>
      </c>
      <c r="F17" s="1" t="s">
        <v>151</v>
      </c>
      <c r="G17" s="1" t="s">
        <v>155</v>
      </c>
      <c r="H17" s="1" t="s">
        <v>156</v>
      </c>
      <c r="I17" s="1" t="s">
        <v>259</v>
      </c>
      <c r="J17" s="1" t="s">
        <v>30</v>
      </c>
      <c r="K17" s="1" t="s">
        <v>260</v>
      </c>
      <c r="L17" s="1" t="s">
        <v>260</v>
      </c>
      <c r="M17" s="1" t="s">
        <v>159</v>
      </c>
      <c r="N17" s="1" t="s">
        <v>159</v>
      </c>
      <c r="O17" s="1" t="s">
        <v>160</v>
      </c>
      <c r="P17" s="1" t="s">
        <v>161</v>
      </c>
      <c r="Q17" s="1" t="s">
        <v>162</v>
      </c>
      <c r="R17" s="1" t="s">
        <v>261</v>
      </c>
      <c r="S17" s="1" t="s">
        <v>164</v>
      </c>
      <c r="T17" s="1" t="s">
        <v>165</v>
      </c>
      <c r="U17" s="1" t="s">
        <v>166</v>
      </c>
    </row>
    <row r="18" s="1" customFormat="1" spans="1:21">
      <c r="A18" s="3">
        <v>17805798402</v>
      </c>
      <c r="B18" s="1" t="s">
        <v>262</v>
      </c>
      <c r="C18" s="1" t="s">
        <v>263</v>
      </c>
      <c r="D18" s="1" t="s">
        <v>264</v>
      </c>
      <c r="E18" s="1" t="s">
        <v>265</v>
      </c>
      <c r="F18" s="1" t="s">
        <v>151</v>
      </c>
      <c r="G18" s="1" t="s">
        <v>155</v>
      </c>
      <c r="H18" s="1" t="s">
        <v>156</v>
      </c>
      <c r="I18" s="1" t="s">
        <v>266</v>
      </c>
      <c r="J18" s="1" t="s">
        <v>30</v>
      </c>
      <c r="K18" s="1" t="s">
        <v>267</v>
      </c>
      <c r="L18" s="1" t="s">
        <v>267</v>
      </c>
      <c r="M18" s="1" t="s">
        <v>159</v>
      </c>
      <c r="N18" s="1" t="s">
        <v>159</v>
      </c>
      <c r="O18" s="1" t="s">
        <v>160</v>
      </c>
      <c r="P18" s="1" t="s">
        <v>161</v>
      </c>
      <c r="Q18" s="1" t="s">
        <v>162</v>
      </c>
      <c r="R18" s="1" t="s">
        <v>268</v>
      </c>
      <c r="S18" s="1" t="s">
        <v>164</v>
      </c>
      <c r="T18" s="1" t="s">
        <v>165</v>
      </c>
      <c r="U18" s="1" t="s">
        <v>166</v>
      </c>
    </row>
    <row r="19" s="1" customFormat="1" spans="1:21">
      <c r="A19" s="3">
        <v>17783497261</v>
      </c>
      <c r="B19" s="1" t="s">
        <v>269</v>
      </c>
      <c r="C19" s="1" t="s">
        <v>270</v>
      </c>
      <c r="D19" s="1" t="s">
        <v>271</v>
      </c>
      <c r="E19" s="1" t="s">
        <v>272</v>
      </c>
      <c r="F19" s="1" t="s">
        <v>151</v>
      </c>
      <c r="G19" s="1" t="s">
        <v>155</v>
      </c>
      <c r="H19" s="1" t="s">
        <v>156</v>
      </c>
      <c r="I19" s="1" t="s">
        <v>273</v>
      </c>
      <c r="J19" s="1" t="s">
        <v>30</v>
      </c>
      <c r="K19" s="1" t="s">
        <v>274</v>
      </c>
      <c r="L19" s="1" t="s">
        <v>274</v>
      </c>
      <c r="M19" s="1" t="s">
        <v>159</v>
      </c>
      <c r="N19" s="1" t="s">
        <v>159</v>
      </c>
      <c r="O19" s="1" t="s">
        <v>160</v>
      </c>
      <c r="P19" s="1" t="s">
        <v>161</v>
      </c>
      <c r="Q19" s="1" t="s">
        <v>162</v>
      </c>
      <c r="R19" s="1" t="s">
        <v>275</v>
      </c>
      <c r="S19" s="1" t="s">
        <v>164</v>
      </c>
      <c r="T19" s="1" t="s">
        <v>165</v>
      </c>
      <c r="U19" s="1" t="s">
        <v>166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2022-06-21T02:51:22Z</dcterms:created>
  <dcterms:modified xsi:type="dcterms:W3CDTF">2022-06-21T02:56:46Z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A059796019B14C9F95016E321E1D563E</vt:lpwstr>
  </property>
  <property fmtid="{D5CDD505-2E9C-101B-9397-08002B2CF9AE}" pid="3" name="KSOProductBuildVer">
    <vt:lpwstr>2052-11.1.0.11830</vt:lpwstr>
  </property>
</Properties>
</file>