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<sst xmlns="http://schemas.openxmlformats.org/spreadsheetml/2006/main" count="118" uniqueCount="83">
  <si>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</si>
  <si>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</si>
  <si>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</si>
  <si>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</si>
  <si>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</si>
  <si>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</si>
  <si>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</si>
  <si>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</si>
  <si>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</si>
  <si>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</si>
  <si>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</si>
  <si>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</si>
  <si>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</si>
  <si>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</si>
  <si>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</si>
  <si>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</si>
  <si>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</si>
  <si>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</si>
  <si>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</si>
  <si>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</si>
  <si>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</si>
  <si>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</si>
  <si>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</si>
  <si>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</si>
  <si>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</si>
  <si>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18066037432	</t>
  </si>
  <si>
    <t>Ctrip</t>
  </si>
  <si>
    <t>正常</t>
  </si>
  <si>
    <t>[舟山]舟山新海景大酒店(80282237)</t>
  </si>
  <si>
    <t>商务双床房&lt;特惠专享&gt;&lt;双人入住&gt;&lt;无早&gt;</t>
  </si>
  <si>
    <t>CNY</t>
  </si>
  <si>
    <t>胡芬婧</t>
  </si>
  <si>
    <t>CA363220623CNY</t>
  </si>
  <si>
    <t>未提现</t>
  </si>
  <si>
    <t>携程开票</t>
  </si>
  <si>
    <t xml:space="preserve">	</t>
  </si>
  <si>
    <t xml:space="preserve">18067858833	</t>
  </si>
  <si>
    <t>[英德]英德浈阳峡醴泉度假酒店(78217206)</t>
  </si>
  <si>
    <t>江景大床房&lt;双人入住&gt;&lt;双早&gt;</t>
  </si>
  <si>
    <t>肖有明</t>
  </si>
  <si>
    <t xml:space="preserve">2579852	</t>
  </si>
  <si>
    <t xml:space="preserve">131717	</t>
  </si>
  <si>
    <t>，</t>
  </si>
  <si>
    <t>A220623090849481</t>
  </si>
  <si>
    <t>CNY / HKD 当前参考汇率: 1.168809104</t>
  </si>
  <si>
    <t>总计： 478 CNY/
558.69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</si>
  <si>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</si>
  <si>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</si>
  <si>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</si>
  <si>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</si>
  <si>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</si>
  <si>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</si>
  <si>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</si>
  <si>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</si>
  <si>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</si>
  <si>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</si>
  <si>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</si>
  <si>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</si>
  <si>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</si>
  <si>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</si>
  <si>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</si>
  <si>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</si>
  <si>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</si>
  <si>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</si>
  <si>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2022-06-07</t>
  </si>
  <si>
    <t>2579658</t>
  </si>
  <si>
    <t>舟山新海景大酒店</t>
  </si>
  <si>
    <t>2022-06-08</t>
  </si>
  <si>
    <t>退房日周结</t>
  </si>
  <si>
    <t>120.00</t>
  </si>
  <si>
    <t>RMB</t>
  </si>
  <si>
    <t>0</t>
  </si>
  <si>
    <t>0.00</t>
  </si>
  <si>
    <t>携程国内直连(DD)</t>
  </si>
  <si>
    <t>01.011249</t>
  </si>
  <si>
    <t>2022-06-07 13:11:07</t>
  </si>
  <si>
    <t>否</t>
  </si>
  <si>
    <t>汇智国际旅游发展有限公司</t>
  </si>
  <si>
    <t>直采</t>
  </si>
  <si>
    <t>2579852</t>
  </si>
  <si>
    <t>英德浈阳峡醴泉度假酒店</t>
  </si>
  <si>
    <t>358.00</t>
  </si>
  <si>
    <t>2022-06-07 15:35:38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</si>
</sst>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44719</v>
      </c>
      <c r="G2" s="6">
        <v>44720</v>
      </c>
      <c r="H2" s="4">
        <v>1</v>
      </c>
      <c r="I2" s="4">
        <v>1</v>
      </c>
      <c r="J2" s="4">
        <v>1</v>
      </c>
      <c r="K2" s="4" t="s">
        <v>30</v>
      </c>
      <c r="L2" s="4">
        <v>120</v>
      </c>
      <c r="M2" s="4">
        <v>120</v>
      </c>
      <c r="N2" s="4" t="s">
        <v>31</v>
      </c>
      <c r="O2" s="4" t="s">
        <v>32</v>
      </c>
      <c r="P2" s="4" t="s">
        <v>33</v>
      </c>
      <c r="Q2" s="4">
        <v>0</v>
      </c>
      <c r="R2" s="7">
        <v>44719</v>
      </c>
      <c r="S2" s="6">
        <v>44735</v>
      </c>
      <c r="T2" s="4" t="s">
        <v>34</v>
      </c>
      <c r="U2" s="4">
        <v>120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44719</v>
      </c>
      <c r="G3" s="6">
        <v>44720</v>
      </c>
      <c r="H3" s="4">
        <v>1</v>
      </c>
      <c r="I3" s="4">
        <v>1</v>
      </c>
      <c r="J3" s="4">
        <v>1</v>
      </c>
      <c r="K3" s="4" t="s">
        <v>30</v>
      </c>
      <c r="L3" s="4">
        <v>358</v>
      </c>
      <c r="M3" s="4">
        <v>358</v>
      </c>
      <c r="N3" s="4" t="s">
        <v>39</v>
      </c>
      <c r="O3" s="4" t="s">
        <v>32</v>
      </c>
      <c r="P3" s="4" t="s">
        <v>33</v>
      </c>
      <c r="Q3" s="4">
        <v>0</v>
      </c>
      <c r="R3" s="7">
        <v>44719</v>
      </c>
      <c r="S3" s="6">
        <v>44735</v>
      </c>
      <c r="T3" s="4" t="s">
        <v>34</v>
      </c>
      <c r="U3" s="4">
        <v>358</v>
      </c>
      <c r="V3" s="4">
        <v>0</v>
      </c>
      <c r="W3" s="4">
        <v>0</v>
      </c>
      <c r="X3" s="4" t="s">
        <v>40</v>
      </c>
      <c r="Y3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1" sqref="A11:A13"/>
    </sheetView>
  </sheetViews>
  <sheetFormatPr defaultColWidth="9" defaultRowHeight="13.5"/>
  <cols>
    <col min="1" max="1" width="12.625" style="4"/>
    <col min="2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</v>
      </c>
    </row>
    <row r="2" s="4" customFormat="1" spans="1:9">
      <c r="A2" s="5">
        <v>18066037432</v>
      </c>
      <c r="B2" s="6">
        <v>44719</v>
      </c>
      <c r="C2" s="6">
        <v>44720</v>
      </c>
      <c r="D2" s="4">
        <v>120</v>
      </c>
      <c r="E2" s="4" t="str">
        <f>VLOOKUP(A2,HOP!A:L,12,0)</f>
        <v>120.00</v>
      </c>
      <c r="F2" s="4" t="str">
        <f>VLOOKUP(A2,HOP!A:C,3,0)</f>
        <v>2579658</v>
      </c>
      <c r="G2" s="4">
        <f>D2-E2</f>
        <v>0</v>
      </c>
      <c r="H2" s="4" t="str">
        <f>$H$1&amp;F2</f>
        <v>，2579658</v>
      </c>
      <c r="I2" s="4" t="str">
        <f>VLOOKUP(A2,HOP!A:U,21,0)</f>
        <v>直采</v>
      </c>
    </row>
    <row r="3" s="4" customFormat="1" spans="1:9">
      <c r="A3" s="5">
        <v>18067858833</v>
      </c>
      <c r="B3" s="6">
        <v>44719</v>
      </c>
      <c r="C3" s="6">
        <v>44720</v>
      </c>
      <c r="D3" s="4">
        <v>358</v>
      </c>
      <c r="E3" s="4" t="str">
        <f>VLOOKUP(A3,HOP!A:L,12,0)</f>
        <v>358.00</v>
      </c>
      <c r="F3" s="4" t="str">
        <f>VLOOKUP(A3,HOP!A:C,3,0)</f>
        <v>2579852</v>
      </c>
      <c r="G3" s="4">
        <f>D3-E3</f>
        <v>0</v>
      </c>
      <c r="H3" s="4" t="str">
        <f>$H$1&amp;F3</f>
        <v>，2579852</v>
      </c>
      <c r="I3" s="4" t="str">
        <f>VLOOKUP(A3,HOP!A:U,21,0)</f>
        <v>直采</v>
      </c>
    </row>
    <row r="5" spans="4:4">
      <c r="D5" s="4">
        <f>SUM(D2:D4)</f>
        <v>478</v>
      </c>
    </row>
    <row r="11" spans="1:1">
      <c r="A11" s="4" t="s">
        <v>43</v>
      </c>
    </row>
    <row r="12" spans="1:1">
      <c r="A12" s="4" t="s">
        <v>44</v>
      </c>
    </row>
    <row r="13" spans="1:1">
      <c r="A13" s="4" t="s">
        <v>45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1">
      <c r="A1" s="2" t="s">
        <v>46</v>
      </c>
      <c r="B1" s="2" t="s">
        <v>47</v>
      </c>
      <c r="C1" s="2" t="s">
        <v>48</v>
      </c>
      <c r="D1" s="2" t="s">
        <v>49</v>
      </c>
      <c r="E1" s="2" t="s">
        <v>13</v>
      </c>
      <c r="F1" s="2" t="s">
        <v>5</v>
      </c>
      <c r="G1" s="2" t="s">
        <v>6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  <c r="U1" s="2" t="s">
        <v>63</v>
      </c>
    </row>
    <row r="2" s="1" customFormat="1" spans="1:21">
      <c r="A2" s="3">
        <v>18066037432</v>
      </c>
      <c r="B2" s="1" t="s">
        <v>64</v>
      </c>
      <c r="C2" s="1" t="s">
        <v>65</v>
      </c>
      <c r="D2" s="1" t="s">
        <v>66</v>
      </c>
      <c r="E2" s="1" t="s">
        <v>31</v>
      </c>
      <c r="F2" s="1" t="s">
        <v>64</v>
      </c>
      <c r="G2" s="1" t="s">
        <v>67</v>
      </c>
      <c r="H2" s="1" t="s">
        <v>68</v>
      </c>
      <c r="I2" s="1" t="s">
        <v>69</v>
      </c>
      <c r="J2" s="1" t="s">
        <v>70</v>
      </c>
      <c r="K2" s="1" t="s">
        <v>69</v>
      </c>
      <c r="L2" s="1" t="s">
        <v>69</v>
      </c>
      <c r="M2" s="1" t="s">
        <v>71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  <c r="U2" s="1" t="s">
        <v>78</v>
      </c>
    </row>
    <row r="3" s="1" customFormat="1" spans="1:21">
      <c r="A3" s="3">
        <v>18067858833</v>
      </c>
      <c r="B3" s="1" t="s">
        <v>64</v>
      </c>
      <c r="C3" s="1" t="s">
        <v>79</v>
      </c>
      <c r="D3" s="1" t="s">
        <v>80</v>
      </c>
      <c r="E3" s="1" t="s">
        <v>39</v>
      </c>
      <c r="F3" s="1" t="s">
        <v>64</v>
      </c>
      <c r="G3" s="1" t="s">
        <v>67</v>
      </c>
      <c r="H3" s="1" t="s">
        <v>68</v>
      </c>
      <c r="I3" s="1" t="s">
        <v>81</v>
      </c>
      <c r="J3" s="1" t="s">
        <v>70</v>
      </c>
      <c r="K3" s="1" t="s">
        <v>81</v>
      </c>
      <c r="L3" s="1" t="s">
        <v>81</v>
      </c>
      <c r="M3" s="1" t="s">
        <v>71</v>
      </c>
      <c r="N3" s="1" t="s">
        <v>71</v>
      </c>
      <c r="O3" s="1" t="s">
        <v>72</v>
      </c>
      <c r="P3" s="1" t="s">
        <v>73</v>
      </c>
      <c r="Q3" s="1" t="s">
        <v>74</v>
      </c>
      <c r="R3" s="1" t="s">
        <v>82</v>
      </c>
      <c r="S3" s="1" t="s">
        <v>76</v>
      </c>
      <c r="T3" s="1" t="s">
        <v>77</v>
      </c>
      <c r="U3" s="1" t="s">
        <v>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2022-06-23T01:01:22Z</dcterms:created>
  <dcterms:modified xsi:type="dcterms:W3CDTF">2022-06-23T01:05:19Z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78A06E7F63704F438130C2111040C737</vt:lpwstr>
  </property>
  <property fmtid="{D5CDD505-2E9C-101B-9397-08002B2CF9AE}" pid="3" name="KSOProductBuildVer">
    <vt:lpwstr>2052-11.1.0.11830</vt:lpwstr>
  </property>
</Properties>
</file>