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<sst xmlns="http://schemas.openxmlformats.org/spreadsheetml/2006/main" count="908" uniqueCount="359">
  <si>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</si>
  <si>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</si>
  <si>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</si>
  <si>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</si>
  <si>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</si>
  <si>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</si>
  <si>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</si>
  <si>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</si>
  <si>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</si>
  <si>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</si>
  <si>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</si>
  <si>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</si>
  <si>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</si>
  <si>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</si>
  <si>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</si>
  <si>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</si>
  <si>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</si>
  <si>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</si>
  <si>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</si>
  <si>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</si>
  <si>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</si>
  <si>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</si>
  <si>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</si>
  <si>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</si>
  <si>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</si>
  <si>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17762658972	</t>
  </si>
  <si>
    <t>Ctrip</t>
  </si>
  <si>
    <t>正常</t>
  </si>
  <si>
    <t>[哥本哈根]梅费尔酒店(Hotel Mayfair)(55346036)</t>
  </si>
  <si>
    <t>高级特大床房&lt;2人入住&gt;&lt;不退款&gt;</t>
  </si>
  <si>
    <t>HKD</t>
  </si>
  <si>
    <t>Hiles/Sarah,Hiles/Jamie</t>
  </si>
  <si>
    <t>CA13030220623HKD</t>
  </si>
  <si>
    <t>未提现</t>
  </si>
  <si>
    <t>携程开票</t>
  </si>
  <si>
    <t xml:space="preserve">2497874	</t>
  </si>
  <si>
    <t xml:space="preserve">107270537	</t>
  </si>
  <si>
    <t xml:space="preserve">17763682104	</t>
  </si>
  <si>
    <t>[旧金山]旧金山市中心索玛凯悦酒店(Hyatt Regency San Francisco Downtown SOMA)(55505309)</t>
  </si>
  <si>
    <t>标准特大床房&lt;2人入住&gt;&lt;不退款&gt;</t>
  </si>
  <si>
    <t>Chua/Rebekah,Peh/Jonathan</t>
  </si>
  <si>
    <t xml:space="preserve">	</t>
  </si>
  <si>
    <t xml:space="preserve">52682567	</t>
  </si>
  <si>
    <t xml:space="preserve">17865426440	</t>
  </si>
  <si>
    <t>[拉米萨]拉梅萨传统酒店(Heritage Inn La Mesa)(90401417)</t>
  </si>
  <si>
    <t>大床房&lt;2人入住&gt;&lt;不退款&gt;</t>
  </si>
  <si>
    <t>Pacheco Sosa/Bernardo</t>
  </si>
  <si>
    <t xml:space="preserve">30358SD023814	</t>
  </si>
  <si>
    <t xml:space="preserve">17889699384	</t>
  </si>
  <si>
    <t>[巴塞罗那]圣家堂旅馆(Hostemplo Sagrada Familia)(89917905)</t>
  </si>
  <si>
    <t>双人间&lt;2人入住&gt;&lt;不退款&gt;</t>
  </si>
  <si>
    <t>Fartoukh/Hugo</t>
  </si>
  <si>
    <t xml:space="preserve">2022050324807	</t>
  </si>
  <si>
    <t xml:space="preserve">17961436033	</t>
  </si>
  <si>
    <t>[底特律]底特律基石酒店(Detroit Foundation Hotel)(70392903)</t>
  </si>
  <si>
    <t>标准间&lt;2人入住&gt;&lt;不退款&gt;</t>
  </si>
  <si>
    <t>Farringer/Shelley</t>
  </si>
  <si>
    <t xml:space="preserve">2557152	</t>
  </si>
  <si>
    <t xml:space="preserve">S3HALQQ9T	</t>
  </si>
  <si>
    <t xml:space="preserve">18014004402	</t>
  </si>
  <si>
    <t>[哈默史密斯-富勒姆区]伦敦伯爵府宜必思酒店(Ibis London Earls Court)(55329312)</t>
  </si>
  <si>
    <t>双床房&lt;2人入住&gt;&lt;不退款&gt;&lt;早餐&gt;</t>
  </si>
  <si>
    <t>Hermeling/Sophia</t>
  </si>
  <si>
    <t xml:space="preserve">2567394	</t>
  </si>
  <si>
    <t xml:space="preserve">18040390576	</t>
  </si>
  <si>
    <t>[尼斯]阿波吉亚尼斯酒店(Hotel Apogia Nice)(55270676)</t>
  </si>
  <si>
    <t>经典双床房, 2 张单人床&lt;2人入住&gt;&lt;不退款&gt;</t>
  </si>
  <si>
    <t>Ballard/Nathan</t>
  </si>
  <si>
    <t xml:space="preserve">1952741758	</t>
  </si>
  <si>
    <t xml:space="preserve">18069589544	</t>
  </si>
  <si>
    <t>[曼谷]特拉兹酒店(Hotel Tranz Bangkok)(55944589)</t>
  </si>
  <si>
    <t>高级客房双人床&lt;不退款&gt;&lt;2人入住&gt;</t>
  </si>
  <si>
    <t>radchauppanan/parichat</t>
  </si>
  <si>
    <t xml:space="preserve">18098433496	</t>
  </si>
  <si>
    <t>[纽约]庞德时代酒店(Pod Times Square)(55757306)</t>
  </si>
  <si>
    <t>全庞德房&lt;不退款&gt;&lt;2人入住&gt;</t>
  </si>
  <si>
    <t>Fraley/John M,Carubia/Melissa D</t>
  </si>
  <si>
    <t xml:space="preserve">111210514	</t>
  </si>
  <si>
    <t xml:space="preserve">18107786150	</t>
  </si>
  <si>
    <t>[吉隆坡]铂尔曼吉隆坡城市中心大酒店(Pullman Kuala Lumpur City Centre Hotel &amp; Residences)(56185634)</t>
  </si>
  <si>
    <t>豪华 双床房&lt;2人入住&gt;&lt;不退款&gt;&lt;早餐&gt;</t>
  </si>
  <si>
    <t>Lee/SONGHYUN</t>
  </si>
  <si>
    <t xml:space="preserve">18114696187	</t>
  </si>
  <si>
    <t>[檀香山]威基基海滩步行特朗普国际酒店(Trump International Hotel Waikiki)(55505433)</t>
  </si>
  <si>
    <t>城景豪华房&lt;不退款&gt;&lt;2人入住&gt;</t>
  </si>
  <si>
    <t>YU/CHENYANG,WANG/HAICHUAN</t>
  </si>
  <si>
    <t xml:space="preserve">18125771809	</t>
  </si>
  <si>
    <t>[null](89916397)</t>
  </si>
  <si>
    <t xml:space="preserve">18128182678	</t>
  </si>
  <si>
    <t>[新奥尔良]圣皮埃尔法国区酒店(Hotel St. Pierre French Quarter)(90400781)</t>
  </si>
  <si>
    <t>经典特大床房&lt;2人入住&gt;&lt;不退款&gt;</t>
  </si>
  <si>
    <t>Simon/Cheyanne Marie</t>
  </si>
  <si>
    <t xml:space="preserve">126240	</t>
  </si>
  <si>
    <t xml:space="preserve">18133263879	</t>
  </si>
  <si>
    <t>[迈阿密海滩]迈阿密海滩枫丹白露酒店(Fontainebleau Miami Beach)(55694441)</t>
  </si>
  <si>
    <t>豪华湾景特大床房&lt;2人入住&gt;&lt;不退款&gt;</t>
  </si>
  <si>
    <t>Jenson/Jonathan</t>
  </si>
  <si>
    <t xml:space="preserve">CI3Y8L3H	</t>
  </si>
  <si>
    <t xml:space="preserve">18133379179	</t>
  </si>
  <si>
    <t>[贝伊奥卢]卡通酒店(Cartoon Hotel)(55354788)</t>
  </si>
  <si>
    <t>标准双人床房&lt;2人入住&gt;&lt;不退款&gt;&lt;早餐&gt;</t>
  </si>
  <si>
    <t>panahi azar/sona</t>
  </si>
  <si>
    <t xml:space="preserve">77-1637730	</t>
  </si>
  <si>
    <t xml:space="preserve">18135992325	</t>
  </si>
  <si>
    <t>[安曼]宜必思安曼酒店(Ibis Amman)(55598967)</t>
  </si>
  <si>
    <t>WANG/FEI</t>
  </si>
  <si>
    <t xml:space="preserve">6313WFI516	</t>
  </si>
  <si>
    <t xml:space="preserve">18149044459	</t>
  </si>
  <si>
    <t>[亚眠]亚眠普瑞米尔经典酒店(Première Classe Amiens)(70789862)</t>
  </si>
  <si>
    <t>双人床房&lt;2人入住&gt;&lt;不退款&gt;</t>
  </si>
  <si>
    <t>Stanojevikj/Radovan</t>
  </si>
  <si>
    <t xml:space="preserve">34107UC001619	</t>
  </si>
  <si>
    <t xml:space="preserve">18151000338	</t>
  </si>
  <si>
    <t>[普吉岛]普吉岛机场飞行员滨海快捷酒店(SHA Extra Plus)(Marina Express-AVIATOR-Phuket Airport(SHA Extra Plus))(55832037)</t>
  </si>
  <si>
    <t>豪华房&lt;2人入住&gt;&lt;不退款&gt;</t>
  </si>
  <si>
    <t>Beckett/Lawrie</t>
  </si>
  <si>
    <t xml:space="preserve">18151695996	</t>
  </si>
  <si>
    <t>[德累斯顿]德雷斯顿杜瑞特酒店(Dorint Hotel Dresden)(55426412)</t>
  </si>
  <si>
    <t>客房&lt;不退款&gt;&lt;2人入住&gt;</t>
  </si>
  <si>
    <t>Boschmann/Jakob</t>
  </si>
  <si>
    <t xml:space="preserve">EXP-1962244323	</t>
  </si>
  <si>
    <t xml:space="preserve">18154138363	</t>
  </si>
  <si>
    <t>[甘榜茹塔牌]丁加奴苏特拉海滩度假酒店(Sutra Beach Resort, Terengganu)(55733555)</t>
  </si>
  <si>
    <t>园景豪华双床房&lt;2人入住&gt;&lt;不退款&gt;&lt;早餐&gt;</t>
  </si>
  <si>
    <t>Thangaveloo/Dinesh</t>
  </si>
  <si>
    <t xml:space="preserve">18154667473	</t>
  </si>
  <si>
    <t>[河内]河内怀旧Spa酒店(Hanoi Nostalgia Hotel &amp; Spa)(55299225)</t>
  </si>
  <si>
    <t>历史双床房（带阳台）&lt;不退款&gt;&lt;2人入住&gt;</t>
  </si>
  <si>
    <t>KANG/ZHILIN</t>
  </si>
  <si>
    <t xml:space="preserve">18154816343	</t>
  </si>
  <si>
    <t>[Lebak Gede]万隆尼欧蒂帕迪优库尔酒店(Hotel Neo Dipatiukur Bandung)(60514391)</t>
  </si>
  <si>
    <t>尼欧房&lt;2人入住&gt;&lt;不退款&gt;&lt;早餐&gt;</t>
  </si>
  <si>
    <t>dwiyantina/indah</t>
  </si>
  <si>
    <t xml:space="preserve">18154960017	</t>
  </si>
  <si>
    <t>[光州]ACC设计酒店(ACC Design Hotel)(55768723)</t>
  </si>
  <si>
    <t>创造双床套房&lt;2人入住&gt;&lt;不退款&gt;&lt;早餐&gt;</t>
  </si>
  <si>
    <t>Kim/Jihee</t>
  </si>
  <si>
    <t xml:space="preserve">20220619482085701	</t>
  </si>
  <si>
    <t xml:space="preserve">18157474595	</t>
  </si>
  <si>
    <t>[阿布扎比]阿布扎比雅乐轩酒店(Aloft Abu Dhabi)(68026753)</t>
  </si>
  <si>
    <t>雅乐轩房&lt;不退款&gt;&lt;2人入住&gt;</t>
  </si>
  <si>
    <t>EL TAHA/MOHAMED MUSTAFA</t>
  </si>
  <si>
    <t xml:space="preserve">2596698	</t>
  </si>
  <si>
    <t xml:space="preserve">18157630726	</t>
  </si>
  <si>
    <t>[大田]皇后酒店(The Empress Hotel)(55320984)</t>
  </si>
  <si>
    <t>双人床房&lt;2人入住&gt;&lt;不退款&gt;&lt;早餐&gt;</t>
  </si>
  <si>
    <t>Kim/Junhan</t>
  </si>
  <si>
    <t xml:space="preserve">18157589623	</t>
  </si>
  <si>
    <t>[科尼亚]鲁米酒店(Mevlana Hotel)(90376224)</t>
  </si>
  <si>
    <t>标准间&lt;2人入住&gt;&lt;不退款&gt;&lt;早餐&gt;</t>
  </si>
  <si>
    <t>Pirmansyah/Ruston</t>
  </si>
  <si>
    <t>取消</t>
  </si>
  <si>
    <t xml:space="preserve">18157882299	</t>
  </si>
  <si>
    <t>[东雅加达]桑迪卡塔曼印尼英达酒店(Hotel Santika Taman Mini Indonesia Indah)(89919504)</t>
  </si>
  <si>
    <t>高级房(大床)&lt;2人入住&gt;&lt;不退款&gt;&lt;早餐&gt;</t>
  </si>
  <si>
    <t>Adisyah putri/Virgietha rizki</t>
  </si>
  <si>
    <t xml:space="preserve">1962523605	</t>
  </si>
  <si>
    <t>，</t>
  </si>
  <si>
    <t>65058 HKD</t>
  </si>
  <si>
    <t>A220623101117481</t>
  </si>
  <si>
    <t>总计：65058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</si>
  <si>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</si>
  <si>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</si>
  <si>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</si>
  <si>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</si>
  <si>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</si>
  <si>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</si>
  <si>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</si>
  <si>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</si>
  <si>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</si>
  <si>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</si>
  <si>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</si>
  <si>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</si>
  <si>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</si>
  <si>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</si>
  <si>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</si>
  <si>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</si>
  <si>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</si>
  <si>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</si>
  <si>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2022-05-04</t>
  </si>
  <si>
    <t>2536033</t>
  </si>
  <si>
    <t>霍斯田普罗萨古拉达居家酒店</t>
  </si>
  <si>
    <t>Fartoukh Hugo</t>
  </si>
  <si>
    <t>2022-06-17</t>
  </si>
  <si>
    <t>2022-06-20</t>
  </si>
  <si>
    <t>退房日周结</t>
  </si>
  <si>
    <t>2563.16</t>
  </si>
  <si>
    <t>3038.00</t>
  </si>
  <si>
    <t>0</t>
  </si>
  <si>
    <t>0.00</t>
  </si>
  <si>
    <t>携程汇智国际直连</t>
  </si>
  <si>
    <t>925</t>
  </si>
  <si>
    <t>2022-05-04 04:19:26</t>
  </si>
  <si>
    <t>否</t>
  </si>
  <si>
    <t>汇智国际旅游发展有限公司</t>
  </si>
  <si>
    <t>直连</t>
  </si>
  <si>
    <t>2022-05-28</t>
  </si>
  <si>
    <t>2567394</t>
  </si>
  <si>
    <t>伦敦伯爵府宜必思酒店</t>
  </si>
  <si>
    <t>Hermeling Sophia</t>
  </si>
  <si>
    <t>3018.00</t>
  </si>
  <si>
    <t>3529.00</t>
  </si>
  <si>
    <t>2022-05-28 22:44:19</t>
  </si>
  <si>
    <t>2022-06-02</t>
  </si>
  <si>
    <t>2574137</t>
  </si>
  <si>
    <t xml:space="preserve">尼斯阿波吉亚尼斯酒店 </t>
  </si>
  <si>
    <t>Ballard Nathan</t>
  </si>
  <si>
    <t>2022-06-18</t>
  </si>
  <si>
    <t>1710.61</t>
  </si>
  <si>
    <t>2004.00</t>
  </si>
  <si>
    <t>2022-06-02 18:23:33</t>
  </si>
  <si>
    <t>2022-06-07</t>
  </si>
  <si>
    <t>2580410</t>
  </si>
  <si>
    <t>特兰兹酒店</t>
  </si>
  <si>
    <t>radchauppanan parichat</t>
  </si>
  <si>
    <t>2022-06-19</t>
  </si>
  <si>
    <t>220.95</t>
  </si>
  <si>
    <t>260.00</t>
  </si>
  <si>
    <t>2022-06-07 23:15:35</t>
  </si>
  <si>
    <t>2022-06-12</t>
  </si>
  <si>
    <t>2587112</t>
  </si>
  <si>
    <t>庞德时代酒店</t>
  </si>
  <si>
    <t>Fraley John M,Carubia Melissa D</t>
  </si>
  <si>
    <t>2935.91</t>
  </si>
  <si>
    <t>3429.00</t>
  </si>
  <si>
    <t>2022-06-12 01:34:19</t>
  </si>
  <si>
    <t>2022-06-13</t>
  </si>
  <si>
    <t>2588593</t>
  </si>
  <si>
    <t>铂尔曼吉隆坡城市中心大酒店</t>
  </si>
  <si>
    <t>Lee SONGHYUN</t>
  </si>
  <si>
    <t>466.63</t>
  </si>
  <si>
    <t>545.00</t>
  </si>
  <si>
    <t>2022-06-13 09:51:07</t>
  </si>
  <si>
    <t>2022-06-14</t>
  </si>
  <si>
    <t>2589847</t>
  </si>
  <si>
    <t>威基基海滩步行特朗普国际酒店</t>
  </si>
  <si>
    <t>YU CHENYANG,WANG HAICHUAN</t>
  </si>
  <si>
    <t>2022-06-15</t>
  </si>
  <si>
    <t>14610.90</t>
  </si>
  <si>
    <t>16950.00</t>
  </si>
  <si>
    <t>2022-06-14 09:43:14</t>
  </si>
  <si>
    <t>2022-06-16</t>
  </si>
  <si>
    <t>2592435</t>
  </si>
  <si>
    <t>圣皮埃尔法国区酒店</t>
  </si>
  <si>
    <t>Simon Cheyanne Marie</t>
  </si>
  <si>
    <t>2113.61</t>
  </si>
  <si>
    <t>2466.00</t>
  </si>
  <si>
    <t>2022-06-16 08:36:58</t>
  </si>
  <si>
    <t>2593515</t>
  </si>
  <si>
    <t>安曼宜必思酒店</t>
  </si>
  <si>
    <t>WANG FEI</t>
  </si>
  <si>
    <t>317.50</t>
  </si>
  <si>
    <t>371.00</t>
  </si>
  <si>
    <t>2022-06-17 05:04:09</t>
  </si>
  <si>
    <t>2595520</t>
  </si>
  <si>
    <t>格利西亚眠高级酒店</t>
  </si>
  <si>
    <t>Stanojevikj Radovan</t>
  </si>
  <si>
    <t>295.77</t>
  </si>
  <si>
    <t>345.00</t>
  </si>
  <si>
    <t>2022-06-18 16:29:22</t>
  </si>
  <si>
    <t>2596179</t>
  </si>
  <si>
    <t>德雷斯顿杜瑞特酒店</t>
  </si>
  <si>
    <t>Boschmann Jakob</t>
  </si>
  <si>
    <t>480.95</t>
  </si>
  <si>
    <t>561.00</t>
  </si>
  <si>
    <t>2022-06-19 04:17:09</t>
  </si>
  <si>
    <t>2596465</t>
  </si>
  <si>
    <t>河内怀旧 SPA 酒店</t>
  </si>
  <si>
    <t>KANG ZHILIN</t>
  </si>
  <si>
    <t>176.60</t>
  </si>
  <si>
    <t>206.00</t>
  </si>
  <si>
    <t>2022-06-19 13:18:46</t>
  </si>
  <si>
    <t>2596512</t>
  </si>
  <si>
    <t>ACC设计酒店</t>
  </si>
  <si>
    <t>Kim Jihee</t>
  </si>
  <si>
    <t>843.58</t>
  </si>
  <si>
    <t>984.00</t>
  </si>
  <si>
    <t>2022-06-19 14:27:14</t>
  </si>
  <si>
    <t>2596698</t>
  </si>
  <si>
    <t>阿布扎比雅乐轩酒店</t>
  </si>
  <si>
    <t>EL TAHA MOHAMED MUSTAFA</t>
  </si>
  <si>
    <t>306.06</t>
  </si>
  <si>
    <t>357.00</t>
  </si>
  <si>
    <t>2022-06-19 19:42:15</t>
  </si>
  <si>
    <t>2596774</t>
  </si>
  <si>
    <t>桑迪卡塔曼印尼英达酒店</t>
  </si>
  <si>
    <t>Adisyah putri Virgietha rizki</t>
  </si>
  <si>
    <t>273.48</t>
  </si>
  <si>
    <t>319.00</t>
  </si>
  <si>
    <t>2022-06-19 21:05:26</t>
  </si>
  <si>
    <t>2022-04-05</t>
  </si>
  <si>
    <t>2497874</t>
  </si>
  <si>
    <t>第一梅费尔酒店</t>
  </si>
  <si>
    <t>Hiles Sarah,Hiles Jamie</t>
  </si>
  <si>
    <t>3157.97</t>
  </si>
  <si>
    <t>3881.00</t>
  </si>
  <si>
    <t>2022-04-05 04:24:23</t>
  </si>
  <si>
    <t>2498650</t>
  </si>
  <si>
    <t>旧金山中央公园酒店</t>
  </si>
  <si>
    <t>Chua Rebekah,Peh Jonathan</t>
  </si>
  <si>
    <t>2917.11</t>
  </si>
  <si>
    <t>3585.00</t>
  </si>
  <si>
    <t>2022-04-05 18:02:31</t>
  </si>
  <si>
    <t>2022-04-29</t>
  </si>
  <si>
    <t>2529792</t>
  </si>
  <si>
    <t>拉梅萨文化遗产酒店</t>
  </si>
  <si>
    <t>Pacheco Sosa Bernardo</t>
  </si>
  <si>
    <t>1974.10</t>
  </si>
  <si>
    <t>2334.00</t>
  </si>
  <si>
    <t>2022-04-29 21:21:08</t>
  </si>
  <si>
    <t>2022-05-20</t>
  </si>
  <si>
    <t>2557152</t>
  </si>
  <si>
    <t>底特律基石酒店</t>
  </si>
  <si>
    <t>Farringer Shelley</t>
  </si>
  <si>
    <t>5836.50</t>
  </si>
  <si>
    <t>6808.00</t>
  </si>
  <si>
    <t>2022-05-20 09:28:09</t>
  </si>
  <si>
    <t>2591945</t>
  </si>
  <si>
    <t>巴厘岛德莫克沙精品度假村</t>
  </si>
  <si>
    <t>Kauer Markus</t>
  </si>
  <si>
    <t>2880.62</t>
  </si>
  <si>
    <t>3348.00</t>
  </si>
  <si>
    <t>2022-06-15 21:13:22</t>
  </si>
  <si>
    <t>2593294</t>
  </si>
  <si>
    <t>迈阿密海滩枫丹白露酒店</t>
  </si>
  <si>
    <t>Jenson Jonathan</t>
  </si>
  <si>
    <t>5721.14</t>
  </si>
  <si>
    <t>6675.00</t>
  </si>
  <si>
    <t>2022-06-16 21:54:27</t>
  </si>
  <si>
    <t>2593318</t>
  </si>
  <si>
    <t>卡通酒店</t>
  </si>
  <si>
    <t>panahi azar sona</t>
  </si>
  <si>
    <t>1882.19</t>
  </si>
  <si>
    <t>2196.00</t>
  </si>
  <si>
    <t>2022-06-16 22:16:33</t>
  </si>
  <si>
    <t>2595958</t>
  </si>
  <si>
    <t>普吉岛机场飞行员滨海快捷酒店</t>
  </si>
  <si>
    <t>Beckett Lawrie</t>
  </si>
  <si>
    <t>127.74</t>
  </si>
  <si>
    <t>149.00</t>
  </si>
  <si>
    <t>2022-06-18 22:07:34</t>
  </si>
  <si>
    <t>2596384</t>
  </si>
  <si>
    <t>丁加奴苏特拉海滩度假酒店</t>
  </si>
  <si>
    <t>Thangaveloo Dinesh</t>
  </si>
  <si>
    <t>334.35</t>
  </si>
  <si>
    <t>390.00</t>
  </si>
  <si>
    <t>2022-06-19 11:45:03</t>
  </si>
  <si>
    <t>2596492</t>
  </si>
  <si>
    <t>万隆尼欧蒂帕迪优库尔酒店</t>
  </si>
  <si>
    <t>dwiyantina indah</t>
  </si>
  <si>
    <t>182.60</t>
  </si>
  <si>
    <t>213.00</t>
  </si>
  <si>
    <t>2022-06-19 13:48:51</t>
  </si>
  <si>
    <t>2596712</t>
  </si>
  <si>
    <t>梅拉纳精品酒店</t>
  </si>
  <si>
    <t>Pirmansyah Ruston</t>
  </si>
  <si>
    <t>98.59</t>
  </si>
  <si>
    <t>115.00</t>
  </si>
  <si>
    <t>2022-06-19 20:01:51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</si>
</sst>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44729</v>
      </c>
      <c r="G2" s="6">
        <v>44732</v>
      </c>
      <c r="H2" s="4">
        <v>1</v>
      </c>
      <c r="I2" s="4">
        <v>3</v>
      </c>
      <c r="J2" s="4">
        <v>3</v>
      </c>
      <c r="K2" s="4" t="s">
        <v>30</v>
      </c>
      <c r="L2" s="4">
        <v>3881</v>
      </c>
      <c r="M2" s="4">
        <v>3881</v>
      </c>
      <c r="N2" s="4" t="s">
        <v>31</v>
      </c>
      <c r="O2" s="4" t="s">
        <v>32</v>
      </c>
      <c r="P2" s="4" t="s">
        <v>33</v>
      </c>
      <c r="Q2" s="4">
        <v>0</v>
      </c>
      <c r="R2" s="7">
        <v>44656</v>
      </c>
      <c r="S2" s="6">
        <v>44735</v>
      </c>
      <c r="T2" s="4" t="s">
        <v>34</v>
      </c>
      <c r="U2" s="4">
        <v>3881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44729</v>
      </c>
      <c r="G3" s="6">
        <v>44732</v>
      </c>
      <c r="H3" s="4">
        <v>1</v>
      </c>
      <c r="I3" s="4">
        <v>3</v>
      </c>
      <c r="J3" s="4">
        <v>3</v>
      </c>
      <c r="K3" s="4" t="s">
        <v>30</v>
      </c>
      <c r="L3" s="4">
        <v>3585</v>
      </c>
      <c r="M3" s="4">
        <v>3585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44656</v>
      </c>
      <c r="S3" s="6">
        <v>44735</v>
      </c>
      <c r="T3" s="4" t="s">
        <v>34</v>
      </c>
      <c r="U3" s="4">
        <v>3585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44729</v>
      </c>
      <c r="G4" s="6">
        <v>44732</v>
      </c>
      <c r="H4" s="4">
        <v>1</v>
      </c>
      <c r="I4" s="4">
        <v>3</v>
      </c>
      <c r="J4" s="4">
        <v>3</v>
      </c>
      <c r="K4" s="4" t="s">
        <v>30</v>
      </c>
      <c r="L4" s="4">
        <v>2334</v>
      </c>
      <c r="M4" s="4">
        <v>2334</v>
      </c>
      <c r="N4" s="4" t="s">
        <v>46</v>
      </c>
      <c r="O4" s="4" t="s">
        <v>32</v>
      </c>
      <c r="P4" s="4" t="s">
        <v>33</v>
      </c>
      <c r="Q4" s="4">
        <v>0</v>
      </c>
      <c r="R4" s="7">
        <v>44680</v>
      </c>
      <c r="S4" s="6">
        <v>44735</v>
      </c>
      <c r="T4" s="4" t="s">
        <v>34</v>
      </c>
      <c r="U4" s="4">
        <v>2334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44729</v>
      </c>
      <c r="G5" s="6">
        <v>44732</v>
      </c>
      <c r="H5" s="4">
        <v>1</v>
      </c>
      <c r="I5" s="4">
        <v>3</v>
      </c>
      <c r="J5" s="4">
        <v>3</v>
      </c>
      <c r="K5" s="4" t="s">
        <v>30</v>
      </c>
      <c r="L5" s="4">
        <v>3038</v>
      </c>
      <c r="M5" s="4">
        <v>3038</v>
      </c>
      <c r="N5" s="4" t="s">
        <v>51</v>
      </c>
      <c r="O5" s="4" t="s">
        <v>32</v>
      </c>
      <c r="P5" s="4" t="s">
        <v>33</v>
      </c>
      <c r="Q5" s="4">
        <v>0</v>
      </c>
      <c r="R5" s="7">
        <v>44685</v>
      </c>
      <c r="S5" s="6">
        <v>44735</v>
      </c>
      <c r="T5" s="4" t="s">
        <v>34</v>
      </c>
      <c r="U5" s="4">
        <v>3038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44729</v>
      </c>
      <c r="G6" s="6">
        <v>44732</v>
      </c>
      <c r="H6" s="4">
        <v>1</v>
      </c>
      <c r="I6" s="4">
        <v>3</v>
      </c>
      <c r="J6" s="4">
        <v>3</v>
      </c>
      <c r="K6" s="4" t="s">
        <v>30</v>
      </c>
      <c r="L6" s="4">
        <v>6808</v>
      </c>
      <c r="M6" s="4">
        <v>6808</v>
      </c>
      <c r="N6" s="4" t="s">
        <v>56</v>
      </c>
      <c r="O6" s="4" t="s">
        <v>32</v>
      </c>
      <c r="P6" s="4" t="s">
        <v>33</v>
      </c>
      <c r="Q6" s="4">
        <v>0</v>
      </c>
      <c r="R6" s="7">
        <v>44701</v>
      </c>
      <c r="S6" s="6">
        <v>44735</v>
      </c>
      <c r="T6" s="4" t="s">
        <v>34</v>
      </c>
      <c r="U6" s="4">
        <v>6808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44729</v>
      </c>
      <c r="G7" s="6">
        <v>44732</v>
      </c>
      <c r="H7" s="4">
        <v>1</v>
      </c>
      <c r="I7" s="4">
        <v>3</v>
      </c>
      <c r="J7" s="4">
        <v>3</v>
      </c>
      <c r="K7" s="4" t="s">
        <v>30</v>
      </c>
      <c r="L7" s="4">
        <v>3529</v>
      </c>
      <c r="M7" s="4">
        <v>3529</v>
      </c>
      <c r="N7" s="4" t="s">
        <v>62</v>
      </c>
      <c r="O7" s="4" t="s">
        <v>32</v>
      </c>
      <c r="P7" s="4" t="s">
        <v>33</v>
      </c>
      <c r="Q7" s="4">
        <v>0</v>
      </c>
      <c r="R7" s="7">
        <v>44709</v>
      </c>
      <c r="S7" s="6">
        <v>44735</v>
      </c>
      <c r="T7" s="4" t="s">
        <v>34</v>
      </c>
      <c r="U7" s="4">
        <v>3529</v>
      </c>
      <c r="V7" s="4">
        <v>0</v>
      </c>
      <c r="W7" s="4">
        <v>0</v>
      </c>
      <c r="X7" s="4" t="s">
        <v>63</v>
      </c>
      <c r="Y7" s="4" t="s">
        <v>41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44730</v>
      </c>
      <c r="G8" s="6">
        <v>44732</v>
      </c>
      <c r="H8" s="4">
        <v>1</v>
      </c>
      <c r="I8" s="4">
        <v>2</v>
      </c>
      <c r="J8" s="4">
        <v>2</v>
      </c>
      <c r="K8" s="4" t="s">
        <v>30</v>
      </c>
      <c r="L8" s="4">
        <v>2004</v>
      </c>
      <c r="M8" s="4">
        <v>2004</v>
      </c>
      <c r="N8" s="4" t="s">
        <v>67</v>
      </c>
      <c r="O8" s="4" t="s">
        <v>32</v>
      </c>
      <c r="P8" s="4" t="s">
        <v>33</v>
      </c>
      <c r="Q8" s="4">
        <v>0</v>
      </c>
      <c r="R8" s="7">
        <v>44714</v>
      </c>
      <c r="S8" s="6">
        <v>44735</v>
      </c>
      <c r="T8" s="4" t="s">
        <v>34</v>
      </c>
      <c r="U8" s="4">
        <v>2004</v>
      </c>
      <c r="V8" s="4">
        <v>0</v>
      </c>
      <c r="W8" s="4">
        <v>0</v>
      </c>
      <c r="X8" s="4" t="s">
        <v>41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260</v>
      </c>
      <c r="M9" s="4">
        <v>260</v>
      </c>
      <c r="N9" s="4" t="s">
        <v>72</v>
      </c>
      <c r="O9" s="4" t="s">
        <v>32</v>
      </c>
      <c r="P9" s="4" t="s">
        <v>33</v>
      </c>
      <c r="Q9" s="4">
        <v>0</v>
      </c>
      <c r="R9" s="7">
        <v>44719</v>
      </c>
      <c r="S9" s="6">
        <v>44735</v>
      </c>
      <c r="T9" s="4" t="s">
        <v>34</v>
      </c>
      <c r="U9" s="4">
        <v>260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44730</v>
      </c>
      <c r="G10" s="6">
        <v>44732</v>
      </c>
      <c r="H10" s="4">
        <v>1</v>
      </c>
      <c r="I10" s="4">
        <v>2</v>
      </c>
      <c r="J10" s="4">
        <v>2</v>
      </c>
      <c r="K10" s="4" t="s">
        <v>30</v>
      </c>
      <c r="L10" s="4">
        <v>3429</v>
      </c>
      <c r="M10" s="4">
        <v>3429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44735</v>
      </c>
      <c r="T10" s="4" t="s">
        <v>34</v>
      </c>
      <c r="U10" s="4">
        <v>3429</v>
      </c>
      <c r="V10" s="4">
        <v>0</v>
      </c>
      <c r="W10" s="4">
        <v>0</v>
      </c>
      <c r="X10" s="4" t="s">
        <v>41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44731</v>
      </c>
      <c r="G11" s="6">
        <v>44732</v>
      </c>
      <c r="H11" s="4">
        <v>1</v>
      </c>
      <c r="I11" s="4">
        <v>1</v>
      </c>
      <c r="J11" s="4">
        <v>1</v>
      </c>
      <c r="K11" s="4" t="s">
        <v>30</v>
      </c>
      <c r="L11" s="4">
        <v>545</v>
      </c>
      <c r="M11" s="4">
        <v>545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44735</v>
      </c>
      <c r="T11" s="4" t="s">
        <v>34</v>
      </c>
      <c r="U11" s="4">
        <v>545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44727</v>
      </c>
      <c r="G12" s="6">
        <v>44732</v>
      </c>
      <c r="H12" s="4">
        <v>1</v>
      </c>
      <c r="I12" s="4">
        <v>5</v>
      </c>
      <c r="J12" s="4">
        <v>5</v>
      </c>
      <c r="K12" s="4" t="s">
        <v>30</v>
      </c>
      <c r="L12" s="4">
        <v>16950</v>
      </c>
      <c r="M12" s="4">
        <v>16950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44726</v>
      </c>
      <c r="S12" s="6">
        <v>44735</v>
      </c>
      <c r="T12" s="4" t="s">
        <v>34</v>
      </c>
      <c r="U12" s="4">
        <v>16950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/>
      <c r="F13" s="6">
        <v>44728</v>
      </c>
      <c r="G13" s="6">
        <v>44732</v>
      </c>
      <c r="H13" s="4">
        <v>0</v>
      </c>
      <c r="I13" s="4">
        <v>4</v>
      </c>
      <c r="J13" s="4">
        <v>0</v>
      </c>
      <c r="K13" s="4" t="s">
        <v>30</v>
      </c>
      <c r="L13" s="4">
        <v>3348</v>
      </c>
      <c r="M13" s="4">
        <v>3348</v>
      </c>
      <c r="N13" s="4"/>
      <c r="O13" s="4" t="s">
        <v>32</v>
      </c>
      <c r="P13" s="4" t="s">
        <v>33</v>
      </c>
      <c r="Q13" s="4">
        <v>0</v>
      </c>
      <c r="R13" s="7">
        <v>44727</v>
      </c>
      <c r="S13" s="6">
        <v>44735</v>
      </c>
      <c r="T13" s="4" t="s">
        <v>34</v>
      </c>
      <c r="U13" s="4">
        <v>3348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44729</v>
      </c>
      <c r="G14" s="6">
        <v>44732</v>
      </c>
      <c r="H14" s="4">
        <v>1</v>
      </c>
      <c r="I14" s="4">
        <v>3</v>
      </c>
      <c r="J14" s="4">
        <v>3</v>
      </c>
      <c r="K14" s="4" t="s">
        <v>30</v>
      </c>
      <c r="L14" s="4">
        <v>2466</v>
      </c>
      <c r="M14" s="4">
        <v>2466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44728</v>
      </c>
      <c r="S14" s="6">
        <v>44735</v>
      </c>
      <c r="T14" s="4" t="s">
        <v>34</v>
      </c>
      <c r="U14" s="4">
        <v>2466</v>
      </c>
      <c r="V14" s="4">
        <v>0</v>
      </c>
      <c r="W14" s="4">
        <v>0</v>
      </c>
      <c r="X14" s="4" t="s">
        <v>41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44729</v>
      </c>
      <c r="G15" s="6">
        <v>44732</v>
      </c>
      <c r="H15" s="4">
        <v>1</v>
      </c>
      <c r="I15" s="4">
        <v>3</v>
      </c>
      <c r="J15" s="4">
        <v>3</v>
      </c>
      <c r="K15" s="4" t="s">
        <v>30</v>
      </c>
      <c r="L15" s="4">
        <v>6675</v>
      </c>
      <c r="M15" s="4">
        <v>6675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44728</v>
      </c>
      <c r="S15" s="6">
        <v>44735</v>
      </c>
      <c r="T15" s="4" t="s">
        <v>34</v>
      </c>
      <c r="U15" s="4">
        <v>6675</v>
      </c>
      <c r="V15" s="4">
        <v>0</v>
      </c>
      <c r="W15" s="4">
        <v>0</v>
      </c>
      <c r="X15" s="4" t="s">
        <v>41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44729</v>
      </c>
      <c r="G16" s="6">
        <v>44732</v>
      </c>
      <c r="H16" s="4">
        <v>1</v>
      </c>
      <c r="I16" s="4">
        <v>3</v>
      </c>
      <c r="J16" s="4">
        <v>3</v>
      </c>
      <c r="K16" s="4" t="s">
        <v>30</v>
      </c>
      <c r="L16" s="4">
        <v>2196</v>
      </c>
      <c r="M16" s="4">
        <v>2196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44728</v>
      </c>
      <c r="S16" s="6">
        <v>44735</v>
      </c>
      <c r="T16" s="4" t="s">
        <v>34</v>
      </c>
      <c r="U16" s="4">
        <v>2196</v>
      </c>
      <c r="V16" s="4">
        <v>0</v>
      </c>
      <c r="W16" s="4">
        <v>0</v>
      </c>
      <c r="X16" s="4" t="s">
        <v>41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45</v>
      </c>
      <c r="F17" s="6">
        <v>44731</v>
      </c>
      <c r="G17" s="6">
        <v>44732</v>
      </c>
      <c r="H17" s="4">
        <v>1</v>
      </c>
      <c r="I17" s="4">
        <v>1</v>
      </c>
      <c r="J17" s="4">
        <v>1</v>
      </c>
      <c r="K17" s="4" t="s">
        <v>30</v>
      </c>
      <c r="L17" s="4">
        <v>371</v>
      </c>
      <c r="M17" s="4">
        <v>371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44735</v>
      </c>
      <c r="T17" s="4" t="s">
        <v>34</v>
      </c>
      <c r="U17" s="4">
        <v>371</v>
      </c>
      <c r="V17" s="4">
        <v>0</v>
      </c>
      <c r="W17" s="4">
        <v>0</v>
      </c>
      <c r="X17" s="4" t="s">
        <v>41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44731</v>
      </c>
      <c r="G18" s="6">
        <v>44732</v>
      </c>
      <c r="H18" s="4">
        <v>1</v>
      </c>
      <c r="I18" s="4">
        <v>1</v>
      </c>
      <c r="J18" s="4">
        <v>1</v>
      </c>
      <c r="K18" s="4" t="s">
        <v>30</v>
      </c>
      <c r="L18" s="4">
        <v>345</v>
      </c>
      <c r="M18" s="4">
        <v>345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44730</v>
      </c>
      <c r="S18" s="6">
        <v>44735</v>
      </c>
      <c r="T18" s="4" t="s">
        <v>34</v>
      </c>
      <c r="U18" s="4">
        <v>345</v>
      </c>
      <c r="V18" s="4">
        <v>0</v>
      </c>
      <c r="W18" s="4">
        <v>0</v>
      </c>
      <c r="X18" s="4" t="s">
        <v>41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44731</v>
      </c>
      <c r="G19" s="6">
        <v>44732</v>
      </c>
      <c r="H19" s="4">
        <v>1</v>
      </c>
      <c r="I19" s="4">
        <v>1</v>
      </c>
      <c r="J19" s="4">
        <v>1</v>
      </c>
      <c r="K19" s="4" t="s">
        <v>30</v>
      </c>
      <c r="L19" s="4">
        <v>149</v>
      </c>
      <c r="M19" s="4">
        <v>149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44730</v>
      </c>
      <c r="S19" s="6">
        <v>44735</v>
      </c>
      <c r="T19" s="4" t="s">
        <v>34</v>
      </c>
      <c r="U19" s="4">
        <v>149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44731</v>
      </c>
      <c r="G20" s="6">
        <v>44732</v>
      </c>
      <c r="H20" s="4">
        <v>1</v>
      </c>
      <c r="I20" s="4">
        <v>1</v>
      </c>
      <c r="J20" s="4">
        <v>1</v>
      </c>
      <c r="K20" s="4" t="s">
        <v>30</v>
      </c>
      <c r="L20" s="4">
        <v>561</v>
      </c>
      <c r="M20" s="4">
        <v>561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44731</v>
      </c>
      <c r="S20" s="6">
        <v>44735</v>
      </c>
      <c r="T20" s="4" t="s">
        <v>34</v>
      </c>
      <c r="U20" s="4">
        <v>561</v>
      </c>
      <c r="V20" s="4">
        <v>0</v>
      </c>
      <c r="W20" s="4">
        <v>0</v>
      </c>
      <c r="X20" s="4" t="s">
        <v>41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44731</v>
      </c>
      <c r="G21" s="6">
        <v>44732</v>
      </c>
      <c r="H21" s="4">
        <v>1</v>
      </c>
      <c r="I21" s="4">
        <v>1</v>
      </c>
      <c r="J21" s="4">
        <v>1</v>
      </c>
      <c r="K21" s="4" t="s">
        <v>30</v>
      </c>
      <c r="L21" s="4">
        <v>390</v>
      </c>
      <c r="M21" s="4">
        <v>390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44731</v>
      </c>
      <c r="S21" s="6">
        <v>44735</v>
      </c>
      <c r="T21" s="4" t="s">
        <v>34</v>
      </c>
      <c r="U21" s="4">
        <v>390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44731</v>
      </c>
      <c r="G22" s="6">
        <v>44732</v>
      </c>
      <c r="H22" s="4">
        <v>1</v>
      </c>
      <c r="I22" s="4">
        <v>1</v>
      </c>
      <c r="J22" s="4">
        <v>1</v>
      </c>
      <c r="K22" s="4" t="s">
        <v>30</v>
      </c>
      <c r="L22" s="4">
        <v>206</v>
      </c>
      <c r="M22" s="4">
        <v>206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44731</v>
      </c>
      <c r="S22" s="6">
        <v>44735</v>
      </c>
      <c r="T22" s="4" t="s">
        <v>34</v>
      </c>
      <c r="U22" s="4">
        <v>206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44731</v>
      </c>
      <c r="G23" s="6">
        <v>44732</v>
      </c>
      <c r="H23" s="4">
        <v>1</v>
      </c>
      <c r="I23" s="4">
        <v>1</v>
      </c>
      <c r="J23" s="4">
        <v>1</v>
      </c>
      <c r="K23" s="4" t="s">
        <v>30</v>
      </c>
      <c r="L23" s="4">
        <v>213</v>
      </c>
      <c r="M23" s="4">
        <v>213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44731</v>
      </c>
      <c r="S23" s="6">
        <v>44735</v>
      </c>
      <c r="T23" s="4" t="s">
        <v>34</v>
      </c>
      <c r="U23" s="4">
        <v>213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44731</v>
      </c>
      <c r="G24" s="6">
        <v>44732</v>
      </c>
      <c r="H24" s="4">
        <v>1</v>
      </c>
      <c r="I24" s="4">
        <v>1</v>
      </c>
      <c r="J24" s="4">
        <v>1</v>
      </c>
      <c r="K24" s="4" t="s">
        <v>30</v>
      </c>
      <c r="L24" s="4">
        <v>984</v>
      </c>
      <c r="M24" s="4">
        <v>984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44731</v>
      </c>
      <c r="S24" s="6">
        <v>44735</v>
      </c>
      <c r="T24" s="4" t="s">
        <v>34</v>
      </c>
      <c r="U24" s="4">
        <v>984</v>
      </c>
      <c r="V24" s="4">
        <v>0</v>
      </c>
      <c r="W24" s="4">
        <v>0</v>
      </c>
      <c r="X24" s="4" t="s">
        <v>41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44731</v>
      </c>
      <c r="G25" s="6">
        <v>44732</v>
      </c>
      <c r="H25" s="4">
        <v>1</v>
      </c>
      <c r="I25" s="4">
        <v>1</v>
      </c>
      <c r="J25" s="4">
        <v>1</v>
      </c>
      <c r="K25" s="4" t="s">
        <v>30</v>
      </c>
      <c r="L25" s="4">
        <v>357</v>
      </c>
      <c r="M25" s="4">
        <v>357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44731</v>
      </c>
      <c r="S25" s="6">
        <v>44735</v>
      </c>
      <c r="T25" s="4" t="s">
        <v>34</v>
      </c>
      <c r="U25" s="4">
        <v>357</v>
      </c>
      <c r="V25" s="4">
        <v>0</v>
      </c>
      <c r="W25" s="4">
        <v>0</v>
      </c>
      <c r="X25" s="4" t="s">
        <v>142</v>
      </c>
      <c r="Y25" s="4" t="s">
        <v>41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44731</v>
      </c>
      <c r="G26" s="6">
        <v>44732</v>
      </c>
      <c r="H26" s="4">
        <v>1</v>
      </c>
      <c r="I26" s="4">
        <v>1</v>
      </c>
      <c r="J26" s="4">
        <v>1</v>
      </c>
      <c r="K26" s="4" t="s">
        <v>30</v>
      </c>
      <c r="L26" s="4">
        <v>348</v>
      </c>
      <c r="M26" s="4">
        <v>348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44731</v>
      </c>
      <c r="S26" s="6">
        <v>44735</v>
      </c>
      <c r="T26" s="4" t="s">
        <v>34</v>
      </c>
      <c r="U26" s="4">
        <v>348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44731</v>
      </c>
      <c r="G27" s="6">
        <v>44732</v>
      </c>
      <c r="H27" s="4">
        <v>1</v>
      </c>
      <c r="I27" s="4">
        <v>1</v>
      </c>
      <c r="J27" s="4">
        <v>1</v>
      </c>
      <c r="K27" s="4" t="s">
        <v>30</v>
      </c>
      <c r="L27" s="4">
        <v>115</v>
      </c>
      <c r="M27" s="4">
        <v>115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44731</v>
      </c>
      <c r="S27" s="6">
        <v>44735</v>
      </c>
      <c r="T27" s="4" t="s">
        <v>34</v>
      </c>
      <c r="U27" s="4">
        <v>115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143</v>
      </c>
      <c r="B28" s="4" t="s">
        <v>26</v>
      </c>
      <c r="C28" s="4" t="s">
        <v>151</v>
      </c>
      <c r="D28" s="4" t="s">
        <v>144</v>
      </c>
      <c r="E28" s="4" t="s">
        <v>145</v>
      </c>
      <c r="F28" s="6">
        <v>44731</v>
      </c>
      <c r="G28" s="6">
        <v>44732</v>
      </c>
      <c r="H28" s="4">
        <v>1</v>
      </c>
      <c r="I28" s="4">
        <v>1</v>
      </c>
      <c r="J28" s="4">
        <v>1</v>
      </c>
      <c r="K28" s="4" t="s">
        <v>30</v>
      </c>
      <c r="L28" s="4">
        <v>-348</v>
      </c>
      <c r="M28" s="4">
        <v>-348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44731</v>
      </c>
      <c r="S28" s="6">
        <v>44735</v>
      </c>
      <c r="T28" s="4" t="s">
        <v>34</v>
      </c>
      <c r="U28" s="4">
        <v>-348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44731</v>
      </c>
      <c r="G29" s="6">
        <v>44732</v>
      </c>
      <c r="H29" s="4">
        <v>1</v>
      </c>
      <c r="I29" s="4">
        <v>1</v>
      </c>
      <c r="J29" s="4">
        <v>1</v>
      </c>
      <c r="K29" s="4" t="s">
        <v>30</v>
      </c>
      <c r="L29" s="4">
        <v>319</v>
      </c>
      <c r="M29" s="4">
        <v>319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44731</v>
      </c>
      <c r="S29" s="6">
        <v>44735</v>
      </c>
      <c r="T29" s="4" t="s">
        <v>34</v>
      </c>
      <c r="U29" s="4">
        <v>319</v>
      </c>
      <c r="V29" s="4">
        <v>0</v>
      </c>
      <c r="W29" s="4">
        <v>0</v>
      </c>
      <c r="X29" s="4" t="s">
        <v>41</v>
      </c>
      <c r="Y29" s="4" t="s">
        <v>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spans="1:9">
      <c r="A2" s="5">
        <v>17762658972</v>
      </c>
      <c r="B2" s="6">
        <v>44729</v>
      </c>
      <c r="C2" s="6">
        <v>44732</v>
      </c>
      <c r="D2" s="4">
        <v>3881</v>
      </c>
      <c r="E2" s="4" t="str">
        <f>VLOOKUP(A2,HOP!A:L,12,0)</f>
        <v>3881.00</v>
      </c>
      <c r="F2" s="4" t="str">
        <f>VLOOKUP(A2,HOP!A:C,3,0)</f>
        <v>2497874</v>
      </c>
      <c r="G2" s="4">
        <f>D2-E2</f>
        <v>0</v>
      </c>
      <c r="H2" s="4" t="str">
        <f>$H$1&amp;F2</f>
        <v>，2497874</v>
      </c>
      <c r="I2" s="4" t="str">
        <f>VLOOKUP(A2,HOP!A:U,21,0)</f>
        <v>直连</v>
      </c>
    </row>
    <row r="3" s="4" customFormat="1" spans="1:9">
      <c r="A3" s="5">
        <v>17763682104</v>
      </c>
      <c r="B3" s="6">
        <v>44729</v>
      </c>
      <c r="C3" s="6">
        <v>44732</v>
      </c>
      <c r="D3" s="4">
        <v>3585</v>
      </c>
      <c r="E3" s="4" t="str">
        <f>VLOOKUP(A3,HOP!A:L,12,0)</f>
        <v>3585.00</v>
      </c>
      <c r="F3" s="4" t="str">
        <f>VLOOKUP(A3,HOP!A:C,3,0)</f>
        <v>2498650</v>
      </c>
      <c r="G3" s="4">
        <f t="shared" ref="G3:G28" si="0">D3-E3</f>
        <v>0</v>
      </c>
      <c r="H3" s="4" t="str">
        <f t="shared" ref="H3:H28" si="1">$H$1&amp;F3</f>
        <v>，2498650</v>
      </c>
      <c r="I3" s="4" t="str">
        <f>VLOOKUP(A3,HOP!A:U,21,0)</f>
        <v>直连</v>
      </c>
    </row>
    <row r="4" s="4" customFormat="1" spans="1:9">
      <c r="A4" s="5">
        <v>17865426440</v>
      </c>
      <c r="B4" s="6">
        <v>44729</v>
      </c>
      <c r="C4" s="6">
        <v>44732</v>
      </c>
      <c r="D4" s="4">
        <v>2334</v>
      </c>
      <c r="E4" s="4" t="str">
        <f>VLOOKUP(A4,HOP!A:L,12,0)</f>
        <v>2334.00</v>
      </c>
      <c r="F4" s="4" t="str">
        <f>VLOOKUP(A4,HOP!A:C,3,0)</f>
        <v>2529792</v>
      </c>
      <c r="G4" s="4">
        <f t="shared" si="0"/>
        <v>0</v>
      </c>
      <c r="H4" s="4" t="str">
        <f t="shared" si="1"/>
        <v>，2529792</v>
      </c>
      <c r="I4" s="4" t="str">
        <f>VLOOKUP(A4,HOP!A:U,21,0)</f>
        <v>直连</v>
      </c>
    </row>
    <row r="5" s="4" customFormat="1" spans="1:9">
      <c r="A5" s="5">
        <v>17889699384</v>
      </c>
      <c r="B5" s="6">
        <v>44729</v>
      </c>
      <c r="C5" s="6">
        <v>44732</v>
      </c>
      <c r="D5" s="4">
        <v>3038</v>
      </c>
      <c r="E5" s="4" t="str">
        <f>VLOOKUP(A5,HOP!A:L,12,0)</f>
        <v>3038.00</v>
      </c>
      <c r="F5" s="4" t="str">
        <f>VLOOKUP(A5,HOP!A:C,3,0)</f>
        <v>2536033</v>
      </c>
      <c r="G5" s="4">
        <f t="shared" si="0"/>
        <v>0</v>
      </c>
      <c r="H5" s="4" t="str">
        <f t="shared" si="1"/>
        <v>，2536033</v>
      </c>
      <c r="I5" s="4" t="str">
        <f>VLOOKUP(A5,HOP!A:U,21,0)</f>
        <v>直连</v>
      </c>
    </row>
    <row r="6" s="4" customFormat="1" spans="1:9">
      <c r="A6" s="5">
        <v>17961436033</v>
      </c>
      <c r="B6" s="6">
        <v>44729</v>
      </c>
      <c r="C6" s="6">
        <v>44732</v>
      </c>
      <c r="D6" s="4">
        <v>6808</v>
      </c>
      <c r="E6" s="4" t="str">
        <f>VLOOKUP(A6,HOP!A:L,12,0)</f>
        <v>6808.00</v>
      </c>
      <c r="F6" s="4" t="str">
        <f>VLOOKUP(A6,HOP!A:C,3,0)</f>
        <v>2557152</v>
      </c>
      <c r="G6" s="4">
        <f t="shared" si="0"/>
        <v>0</v>
      </c>
      <c r="H6" s="4" t="str">
        <f t="shared" si="1"/>
        <v>，2557152</v>
      </c>
      <c r="I6" s="4" t="str">
        <f>VLOOKUP(A6,HOP!A:U,21,0)</f>
        <v>直连</v>
      </c>
    </row>
    <row r="7" s="4" customFormat="1" spans="1:9">
      <c r="A7" s="5">
        <v>18014004402</v>
      </c>
      <c r="B7" s="6">
        <v>44729</v>
      </c>
      <c r="C7" s="6">
        <v>44732</v>
      </c>
      <c r="D7" s="4">
        <v>3529</v>
      </c>
      <c r="E7" s="4" t="str">
        <f>VLOOKUP(A7,HOP!A:L,12,0)</f>
        <v>3529.00</v>
      </c>
      <c r="F7" s="4" t="str">
        <f>VLOOKUP(A7,HOP!A:C,3,0)</f>
        <v>2567394</v>
      </c>
      <c r="G7" s="4">
        <f t="shared" si="0"/>
        <v>0</v>
      </c>
      <c r="H7" s="4" t="str">
        <f t="shared" si="1"/>
        <v>，2567394</v>
      </c>
      <c r="I7" s="4" t="str">
        <f>VLOOKUP(A7,HOP!A:U,21,0)</f>
        <v>直连</v>
      </c>
    </row>
    <row r="8" s="4" customFormat="1" spans="1:9">
      <c r="A8" s="5">
        <v>18040390576</v>
      </c>
      <c r="B8" s="6">
        <v>44730</v>
      </c>
      <c r="C8" s="6">
        <v>44732</v>
      </c>
      <c r="D8" s="4">
        <v>2004</v>
      </c>
      <c r="E8" s="4" t="str">
        <f>VLOOKUP(A8,HOP!A:L,12,0)</f>
        <v>2004.00</v>
      </c>
      <c r="F8" s="4" t="str">
        <f>VLOOKUP(A8,HOP!A:C,3,0)</f>
        <v>2574137</v>
      </c>
      <c r="G8" s="4">
        <f t="shared" si="0"/>
        <v>0</v>
      </c>
      <c r="H8" s="4" t="str">
        <f t="shared" si="1"/>
        <v>，2574137</v>
      </c>
      <c r="I8" s="4" t="str">
        <f>VLOOKUP(A8,HOP!A:U,21,0)</f>
        <v>直连</v>
      </c>
    </row>
    <row r="9" s="4" customFormat="1" spans="1:9">
      <c r="A9" s="5">
        <v>18069589544</v>
      </c>
      <c r="B9" s="6">
        <v>44731</v>
      </c>
      <c r="C9" s="6">
        <v>44732</v>
      </c>
      <c r="D9" s="4">
        <v>260</v>
      </c>
      <c r="E9" s="4" t="str">
        <f>VLOOKUP(A9,HOP!A:L,12,0)</f>
        <v>260.00</v>
      </c>
      <c r="F9" s="4" t="str">
        <f>VLOOKUP(A9,HOP!A:C,3,0)</f>
        <v>2580410</v>
      </c>
      <c r="G9" s="4">
        <f t="shared" si="0"/>
        <v>0</v>
      </c>
      <c r="H9" s="4" t="str">
        <f t="shared" si="1"/>
        <v>，2580410</v>
      </c>
      <c r="I9" s="4" t="str">
        <f>VLOOKUP(A9,HOP!A:U,21,0)</f>
        <v>直连</v>
      </c>
    </row>
    <row r="10" s="4" customFormat="1" spans="1:9">
      <c r="A10" s="5">
        <v>18098433496</v>
      </c>
      <c r="B10" s="6">
        <v>44730</v>
      </c>
      <c r="C10" s="6">
        <v>44732</v>
      </c>
      <c r="D10" s="4">
        <v>3429</v>
      </c>
      <c r="E10" s="4" t="str">
        <f>VLOOKUP(A10,HOP!A:L,12,0)</f>
        <v>3429.00</v>
      </c>
      <c r="F10" s="4" t="str">
        <f>VLOOKUP(A10,HOP!A:C,3,0)</f>
        <v>2587112</v>
      </c>
      <c r="G10" s="4">
        <f t="shared" si="0"/>
        <v>0</v>
      </c>
      <c r="H10" s="4" t="str">
        <f t="shared" si="1"/>
        <v>，2587112</v>
      </c>
      <c r="I10" s="4" t="str">
        <f>VLOOKUP(A10,HOP!A:U,21,0)</f>
        <v>直连</v>
      </c>
    </row>
    <row r="11" s="4" customFormat="1" spans="1:9">
      <c r="A11" s="5">
        <v>18107786150</v>
      </c>
      <c r="B11" s="6">
        <v>44731</v>
      </c>
      <c r="C11" s="6">
        <v>44732</v>
      </c>
      <c r="D11" s="4">
        <v>545</v>
      </c>
      <c r="E11" s="4" t="str">
        <f>VLOOKUP(A11,HOP!A:L,12,0)</f>
        <v>545.00</v>
      </c>
      <c r="F11" s="4" t="str">
        <f>VLOOKUP(A11,HOP!A:C,3,0)</f>
        <v>2588593</v>
      </c>
      <c r="G11" s="4">
        <f t="shared" si="0"/>
        <v>0</v>
      </c>
      <c r="H11" s="4" t="str">
        <f t="shared" si="1"/>
        <v>，2588593</v>
      </c>
      <c r="I11" s="4" t="str">
        <f>VLOOKUP(A11,HOP!A:U,21,0)</f>
        <v>直连</v>
      </c>
    </row>
    <row r="12" s="4" customFormat="1" spans="1:9">
      <c r="A12" s="5">
        <v>18114696187</v>
      </c>
      <c r="B12" s="6">
        <v>44727</v>
      </c>
      <c r="C12" s="6">
        <v>44732</v>
      </c>
      <c r="D12" s="4">
        <v>16950</v>
      </c>
      <c r="E12" s="4" t="str">
        <f>VLOOKUP(A12,HOP!A:L,12,0)</f>
        <v>16950.00</v>
      </c>
      <c r="F12" s="4" t="str">
        <f>VLOOKUP(A12,HOP!A:C,3,0)</f>
        <v>2589847</v>
      </c>
      <c r="G12" s="4">
        <f t="shared" si="0"/>
        <v>0</v>
      </c>
      <c r="H12" s="4" t="str">
        <f t="shared" si="1"/>
        <v>，2589847</v>
      </c>
      <c r="I12" s="4" t="str">
        <f>VLOOKUP(A12,HOP!A:U,21,0)</f>
        <v>直连</v>
      </c>
    </row>
    <row r="13" s="4" customFormat="1" spans="1:9">
      <c r="A13" s="5">
        <v>18125771809</v>
      </c>
      <c r="B13" s="6">
        <v>44728</v>
      </c>
      <c r="C13" s="6">
        <v>44732</v>
      </c>
      <c r="D13" s="4">
        <v>3348</v>
      </c>
      <c r="E13" s="4" t="str">
        <f>VLOOKUP(A13,HOP!A:L,12,0)</f>
        <v>3348.00</v>
      </c>
      <c r="F13" s="4" t="str">
        <f>VLOOKUP(A13,HOP!A:C,3,0)</f>
        <v>2591945</v>
      </c>
      <c r="G13" s="4">
        <f t="shared" si="0"/>
        <v>0</v>
      </c>
      <c r="H13" s="4" t="str">
        <f t="shared" si="1"/>
        <v>，2591945</v>
      </c>
      <c r="I13" s="4" t="str">
        <f>VLOOKUP(A13,HOP!A:U,21,0)</f>
        <v>直连</v>
      </c>
    </row>
    <row r="14" s="4" customFormat="1" spans="1:9">
      <c r="A14" s="5">
        <v>18128182678</v>
      </c>
      <c r="B14" s="6">
        <v>44729</v>
      </c>
      <c r="C14" s="6">
        <v>44732</v>
      </c>
      <c r="D14" s="4">
        <v>2466</v>
      </c>
      <c r="E14" s="4" t="str">
        <f>VLOOKUP(A14,HOP!A:L,12,0)</f>
        <v>2466.00</v>
      </c>
      <c r="F14" s="4" t="str">
        <f>VLOOKUP(A14,HOP!A:C,3,0)</f>
        <v>2592435</v>
      </c>
      <c r="G14" s="4">
        <f t="shared" si="0"/>
        <v>0</v>
      </c>
      <c r="H14" s="4" t="str">
        <f t="shared" si="1"/>
        <v>，2592435</v>
      </c>
      <c r="I14" s="4" t="str">
        <f>VLOOKUP(A14,HOP!A:U,21,0)</f>
        <v>直连</v>
      </c>
    </row>
    <row r="15" s="4" customFormat="1" spans="1:9">
      <c r="A15" s="5">
        <v>18133263879</v>
      </c>
      <c r="B15" s="6">
        <v>44729</v>
      </c>
      <c r="C15" s="6">
        <v>44732</v>
      </c>
      <c r="D15" s="4">
        <v>6675</v>
      </c>
      <c r="E15" s="4" t="str">
        <f>VLOOKUP(A15,HOP!A:L,12,0)</f>
        <v>6675.00</v>
      </c>
      <c r="F15" s="4" t="str">
        <f>VLOOKUP(A15,HOP!A:C,3,0)</f>
        <v>2593294</v>
      </c>
      <c r="G15" s="4">
        <f t="shared" si="0"/>
        <v>0</v>
      </c>
      <c r="H15" s="4" t="str">
        <f t="shared" si="1"/>
        <v>，2593294</v>
      </c>
      <c r="I15" s="4" t="str">
        <f>VLOOKUP(A15,HOP!A:U,21,0)</f>
        <v>直连</v>
      </c>
    </row>
    <row r="16" s="4" customFormat="1" spans="1:9">
      <c r="A16" s="5">
        <v>18133379179</v>
      </c>
      <c r="B16" s="6">
        <v>44729</v>
      </c>
      <c r="C16" s="6">
        <v>44732</v>
      </c>
      <c r="D16" s="4">
        <v>2196</v>
      </c>
      <c r="E16" s="4" t="str">
        <f>VLOOKUP(A16,HOP!A:L,12,0)</f>
        <v>2196.00</v>
      </c>
      <c r="F16" s="4" t="str">
        <f>VLOOKUP(A16,HOP!A:C,3,0)</f>
        <v>2593318</v>
      </c>
      <c r="G16" s="4">
        <f t="shared" si="0"/>
        <v>0</v>
      </c>
      <c r="H16" s="4" t="str">
        <f t="shared" si="1"/>
        <v>，2593318</v>
      </c>
      <c r="I16" s="4" t="str">
        <f>VLOOKUP(A16,HOP!A:U,21,0)</f>
        <v>直连</v>
      </c>
    </row>
    <row r="17" s="4" customFormat="1" spans="1:9">
      <c r="A17" s="5">
        <v>18135992325</v>
      </c>
      <c r="B17" s="6">
        <v>44731</v>
      </c>
      <c r="C17" s="6">
        <v>44732</v>
      </c>
      <c r="D17" s="4">
        <v>371</v>
      </c>
      <c r="E17" s="4" t="str">
        <f>VLOOKUP(A17,HOP!A:L,12,0)</f>
        <v>371.00</v>
      </c>
      <c r="F17" s="4" t="str">
        <f>VLOOKUP(A17,HOP!A:C,3,0)</f>
        <v>2593515</v>
      </c>
      <c r="G17" s="4">
        <f t="shared" si="0"/>
        <v>0</v>
      </c>
      <c r="H17" s="4" t="str">
        <f t="shared" si="1"/>
        <v>，2593515</v>
      </c>
      <c r="I17" s="4" t="str">
        <f>VLOOKUP(A17,HOP!A:U,21,0)</f>
        <v>直连</v>
      </c>
    </row>
    <row r="18" s="4" customFormat="1" spans="1:9">
      <c r="A18" s="5">
        <v>18149044459</v>
      </c>
      <c r="B18" s="6">
        <v>44731</v>
      </c>
      <c r="C18" s="6">
        <v>44732</v>
      </c>
      <c r="D18" s="4">
        <v>345</v>
      </c>
      <c r="E18" s="4" t="str">
        <f>VLOOKUP(A18,HOP!A:L,12,0)</f>
        <v>345.00</v>
      </c>
      <c r="F18" s="4" t="str">
        <f>VLOOKUP(A18,HOP!A:C,3,0)</f>
        <v>2595520</v>
      </c>
      <c r="G18" s="4">
        <f t="shared" si="0"/>
        <v>0</v>
      </c>
      <c r="H18" s="4" t="str">
        <f t="shared" si="1"/>
        <v>，2595520</v>
      </c>
      <c r="I18" s="4" t="str">
        <f>VLOOKUP(A18,HOP!A:U,21,0)</f>
        <v>直连</v>
      </c>
    </row>
    <row r="19" s="4" customFormat="1" spans="1:9">
      <c r="A19" s="5">
        <v>18151000338</v>
      </c>
      <c r="B19" s="6">
        <v>44731</v>
      </c>
      <c r="C19" s="6">
        <v>44732</v>
      </c>
      <c r="D19" s="4">
        <v>149</v>
      </c>
      <c r="E19" s="4" t="str">
        <f>VLOOKUP(A19,HOP!A:L,12,0)</f>
        <v>149.00</v>
      </c>
      <c r="F19" s="4" t="str">
        <f>VLOOKUP(A19,HOP!A:C,3,0)</f>
        <v>2595958</v>
      </c>
      <c r="G19" s="4">
        <f t="shared" si="0"/>
        <v>0</v>
      </c>
      <c r="H19" s="4" t="str">
        <f t="shared" si="1"/>
        <v>，2595958</v>
      </c>
      <c r="I19" s="4" t="str">
        <f>VLOOKUP(A19,HOP!A:U,21,0)</f>
        <v>直连</v>
      </c>
    </row>
    <row r="20" s="4" customFormat="1" spans="1:9">
      <c r="A20" s="5">
        <v>18151695996</v>
      </c>
      <c r="B20" s="6">
        <v>44731</v>
      </c>
      <c r="C20" s="6">
        <v>44732</v>
      </c>
      <c r="D20" s="4">
        <v>561</v>
      </c>
      <c r="E20" s="4" t="str">
        <f>VLOOKUP(A20,HOP!A:L,12,0)</f>
        <v>561.00</v>
      </c>
      <c r="F20" s="4" t="str">
        <f>VLOOKUP(A20,HOP!A:C,3,0)</f>
        <v>2596179</v>
      </c>
      <c r="G20" s="4">
        <f t="shared" si="0"/>
        <v>0</v>
      </c>
      <c r="H20" s="4" t="str">
        <f t="shared" si="1"/>
        <v>，2596179</v>
      </c>
      <c r="I20" s="4" t="str">
        <f>VLOOKUP(A20,HOP!A:U,21,0)</f>
        <v>直连</v>
      </c>
    </row>
    <row r="21" s="4" customFormat="1" spans="1:9">
      <c r="A21" s="5">
        <v>18154138363</v>
      </c>
      <c r="B21" s="6">
        <v>44731</v>
      </c>
      <c r="C21" s="6">
        <v>44732</v>
      </c>
      <c r="D21" s="4">
        <v>390</v>
      </c>
      <c r="E21" s="4" t="str">
        <f>VLOOKUP(A21,HOP!A:L,12,0)</f>
        <v>390.00</v>
      </c>
      <c r="F21" s="4" t="str">
        <f>VLOOKUP(A21,HOP!A:C,3,0)</f>
        <v>2596384</v>
      </c>
      <c r="G21" s="4">
        <f t="shared" si="0"/>
        <v>0</v>
      </c>
      <c r="H21" s="4" t="str">
        <f t="shared" si="1"/>
        <v>，2596384</v>
      </c>
      <c r="I21" s="4" t="str">
        <f>VLOOKUP(A21,HOP!A:U,21,0)</f>
        <v>直连</v>
      </c>
    </row>
    <row r="22" s="4" customFormat="1" spans="1:9">
      <c r="A22" s="5">
        <v>18154667473</v>
      </c>
      <c r="B22" s="6">
        <v>44731</v>
      </c>
      <c r="C22" s="6">
        <v>44732</v>
      </c>
      <c r="D22" s="4">
        <v>206</v>
      </c>
      <c r="E22" s="4" t="str">
        <f>VLOOKUP(A22,HOP!A:L,12,0)</f>
        <v>206.00</v>
      </c>
      <c r="F22" s="4" t="str">
        <f>VLOOKUP(A22,HOP!A:C,3,0)</f>
        <v>2596465</v>
      </c>
      <c r="G22" s="4">
        <f t="shared" si="0"/>
        <v>0</v>
      </c>
      <c r="H22" s="4" t="str">
        <f t="shared" si="1"/>
        <v>，2596465</v>
      </c>
      <c r="I22" s="4" t="str">
        <f>VLOOKUP(A22,HOP!A:U,21,0)</f>
        <v>直连</v>
      </c>
    </row>
    <row r="23" s="4" customFormat="1" spans="1:9">
      <c r="A23" s="5">
        <v>18154816343</v>
      </c>
      <c r="B23" s="6">
        <v>44731</v>
      </c>
      <c r="C23" s="6">
        <v>44732</v>
      </c>
      <c r="D23" s="4">
        <v>213</v>
      </c>
      <c r="E23" s="4" t="str">
        <f>VLOOKUP(A23,HOP!A:L,12,0)</f>
        <v>213.00</v>
      </c>
      <c r="F23" s="4" t="str">
        <f>VLOOKUP(A23,HOP!A:C,3,0)</f>
        <v>2596492</v>
      </c>
      <c r="G23" s="4">
        <f t="shared" si="0"/>
        <v>0</v>
      </c>
      <c r="H23" s="4" t="str">
        <f t="shared" si="1"/>
        <v>，2596492</v>
      </c>
      <c r="I23" s="4" t="str">
        <f>VLOOKUP(A23,HOP!A:U,21,0)</f>
        <v>直连</v>
      </c>
    </row>
    <row r="24" s="4" customFormat="1" spans="1:9">
      <c r="A24" s="5">
        <v>18154960017</v>
      </c>
      <c r="B24" s="6">
        <v>44731</v>
      </c>
      <c r="C24" s="6">
        <v>44732</v>
      </c>
      <c r="D24" s="4">
        <v>984</v>
      </c>
      <c r="E24" s="4" t="str">
        <f>VLOOKUP(A24,HOP!A:L,12,0)</f>
        <v>984.00</v>
      </c>
      <c r="F24" s="4" t="str">
        <f>VLOOKUP(A24,HOP!A:C,3,0)</f>
        <v>2596512</v>
      </c>
      <c r="G24" s="4">
        <f t="shared" si="0"/>
        <v>0</v>
      </c>
      <c r="H24" s="4" t="str">
        <f t="shared" si="1"/>
        <v>，2596512</v>
      </c>
      <c r="I24" s="4" t="str">
        <f>VLOOKUP(A24,HOP!A:U,21,0)</f>
        <v>直连</v>
      </c>
    </row>
    <row r="25" s="4" customFormat="1" spans="1:9">
      <c r="A25" s="5">
        <v>18157474595</v>
      </c>
      <c r="B25" s="6">
        <v>44731</v>
      </c>
      <c r="C25" s="6">
        <v>44732</v>
      </c>
      <c r="D25" s="4">
        <v>357</v>
      </c>
      <c r="E25" s="4" t="str">
        <f>VLOOKUP(A25,HOP!A:L,12,0)</f>
        <v>357.00</v>
      </c>
      <c r="F25" s="4" t="str">
        <f>VLOOKUP(A25,HOP!A:C,3,0)</f>
        <v>2596698</v>
      </c>
      <c r="G25" s="4">
        <f t="shared" si="0"/>
        <v>0</v>
      </c>
      <c r="H25" s="4" t="str">
        <f t="shared" si="1"/>
        <v>，2596698</v>
      </c>
      <c r="I25" s="4" t="str">
        <f>VLOOKUP(A25,HOP!A:U,21,0)</f>
        <v>直连</v>
      </c>
    </row>
    <row r="26" s="4" customFormat="1" hidden="1" spans="1:9">
      <c r="A26" s="5">
        <v>18157630726</v>
      </c>
      <c r="B26" s="6">
        <v>44731</v>
      </c>
      <c r="C26" s="6">
        <v>44732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18157589623</v>
      </c>
      <c r="B27" s="6">
        <v>44731</v>
      </c>
      <c r="C27" s="6">
        <v>44732</v>
      </c>
      <c r="D27" s="4">
        <v>115</v>
      </c>
      <c r="E27" s="4" t="str">
        <f>VLOOKUP(A27,HOP!A:L,12,0)</f>
        <v>115.00</v>
      </c>
      <c r="F27" s="4" t="str">
        <f>VLOOKUP(A27,HOP!A:C,3,0)</f>
        <v>2596712</v>
      </c>
      <c r="G27" s="4">
        <f t="shared" si="0"/>
        <v>0</v>
      </c>
      <c r="H27" s="4" t="str">
        <f t="shared" si="1"/>
        <v>，2596712</v>
      </c>
      <c r="I27" s="4" t="str">
        <f>VLOOKUP(A27,HOP!A:U,21,0)</f>
        <v>直连</v>
      </c>
    </row>
    <row r="28" s="4" customFormat="1" spans="1:9">
      <c r="A28" s="5">
        <v>18157882299</v>
      </c>
      <c r="B28" s="6">
        <v>44731</v>
      </c>
      <c r="C28" s="6">
        <v>44732</v>
      </c>
      <c r="D28" s="4">
        <v>319</v>
      </c>
      <c r="E28" s="4" t="str">
        <f>VLOOKUP(A28,HOP!A:L,12,0)</f>
        <v>319.00</v>
      </c>
      <c r="F28" s="4" t="str">
        <f>VLOOKUP(A28,HOP!A:C,3,0)</f>
        <v>2596774</v>
      </c>
      <c r="G28" s="4">
        <f t="shared" si="0"/>
        <v>0</v>
      </c>
      <c r="H28" s="4" t="str">
        <f t="shared" si="1"/>
        <v>，2596774</v>
      </c>
      <c r="I28" s="4" t="str">
        <f>VLOOKUP(A28,HOP!A:U,21,0)</f>
        <v>直连</v>
      </c>
    </row>
    <row r="30" spans="4:4">
      <c r="D30" s="4">
        <f>SUM(D2:D29)</f>
        <v>65058</v>
      </c>
    </row>
    <row r="31" spans="4:4">
      <c r="D31" s="4" t="s">
        <v>158</v>
      </c>
    </row>
    <row r="34" spans="1:1">
      <c r="A34" s="4" t="s">
        <v>159</v>
      </c>
    </row>
    <row r="35" spans="1:1">
      <c r="A35" s="4" t="s">
        <v>160</v>
      </c>
    </row>
  </sheetData>
  <autoFilter ref="A1:X28">
    <filterColumn colId="3">
      <filters>
        <filter val="390"/>
        <filter val="16950"/>
        <filter val="213"/>
        <filter val="115"/>
        <filter val="2196"/>
        <filter val="357"/>
        <filter val="319"/>
        <filter val="260"/>
        <filter val="561"/>
        <filter val="2466"/>
        <filter val="3429"/>
        <filter val="3529"/>
        <filter val="371"/>
        <filter val="2334"/>
        <filter val="6675"/>
        <filter val="3038"/>
        <filter val="3881"/>
        <filter val="984"/>
        <filter val="2004"/>
        <filter val="345"/>
        <filter val="545"/>
        <filter val="3585"/>
        <filter val="206"/>
        <filter val="3348"/>
        <filter val="680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F41" sqref="F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161</v>
      </c>
      <c r="B1" s="2" t="s">
        <v>162</v>
      </c>
      <c r="C1" s="2" t="s">
        <v>163</v>
      </c>
      <c r="D1" s="2" t="s">
        <v>164</v>
      </c>
      <c r="E1" s="2" t="s">
        <v>13</v>
      </c>
      <c r="F1" s="2" t="s">
        <v>5</v>
      </c>
      <c r="G1" s="2" t="s">
        <v>6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  <c r="U1" s="2" t="s">
        <v>178</v>
      </c>
    </row>
    <row r="2" s="1" customFormat="1" spans="1:21">
      <c r="A2" s="3">
        <v>17889699384</v>
      </c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186</v>
      </c>
      <c r="J2" s="1" t="s">
        <v>30</v>
      </c>
      <c r="K2" s="1" t="s">
        <v>187</v>
      </c>
      <c r="L2" s="1" t="s">
        <v>187</v>
      </c>
      <c r="M2" s="1" t="s">
        <v>188</v>
      </c>
      <c r="N2" s="1" t="s">
        <v>188</v>
      </c>
      <c r="O2" s="1" t="s">
        <v>189</v>
      </c>
      <c r="P2" s="1" t="s">
        <v>190</v>
      </c>
      <c r="Q2" s="1" t="s">
        <v>191</v>
      </c>
      <c r="R2" s="1" t="s">
        <v>192</v>
      </c>
      <c r="S2" s="1" t="s">
        <v>193</v>
      </c>
      <c r="T2" s="1" t="s">
        <v>194</v>
      </c>
      <c r="U2" s="1" t="s">
        <v>195</v>
      </c>
    </row>
    <row r="3" s="1" customFormat="1" spans="1:21">
      <c r="A3" s="3">
        <v>18014004402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183</v>
      </c>
      <c r="G3" s="1" t="s">
        <v>184</v>
      </c>
      <c r="H3" s="1" t="s">
        <v>185</v>
      </c>
      <c r="I3" s="1" t="s">
        <v>200</v>
      </c>
      <c r="J3" s="1" t="s">
        <v>30</v>
      </c>
      <c r="K3" s="1" t="s">
        <v>201</v>
      </c>
      <c r="L3" s="1" t="s">
        <v>201</v>
      </c>
      <c r="M3" s="1" t="s">
        <v>188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202</v>
      </c>
      <c r="S3" s="1" t="s">
        <v>193</v>
      </c>
      <c r="T3" s="1" t="s">
        <v>194</v>
      </c>
      <c r="U3" s="1" t="s">
        <v>195</v>
      </c>
    </row>
    <row r="4" s="1" customFormat="1" spans="1:21">
      <c r="A4" s="3">
        <v>18040390576</v>
      </c>
      <c r="B4" s="1" t="s">
        <v>203</v>
      </c>
      <c r="C4" s="1" t="s">
        <v>204</v>
      </c>
      <c r="D4" s="1" t="s">
        <v>205</v>
      </c>
      <c r="E4" s="1" t="s">
        <v>206</v>
      </c>
      <c r="F4" s="1" t="s">
        <v>207</v>
      </c>
      <c r="G4" s="1" t="s">
        <v>184</v>
      </c>
      <c r="H4" s="1" t="s">
        <v>185</v>
      </c>
      <c r="I4" s="1" t="s">
        <v>208</v>
      </c>
      <c r="J4" s="1" t="s">
        <v>30</v>
      </c>
      <c r="K4" s="1" t="s">
        <v>209</v>
      </c>
      <c r="L4" s="1" t="s">
        <v>209</v>
      </c>
      <c r="M4" s="1" t="s">
        <v>188</v>
      </c>
      <c r="N4" s="1" t="s">
        <v>188</v>
      </c>
      <c r="O4" s="1" t="s">
        <v>189</v>
      </c>
      <c r="P4" s="1" t="s">
        <v>190</v>
      </c>
      <c r="Q4" s="1" t="s">
        <v>191</v>
      </c>
      <c r="R4" s="1" t="s">
        <v>210</v>
      </c>
      <c r="S4" s="1" t="s">
        <v>193</v>
      </c>
      <c r="T4" s="1" t="s">
        <v>194</v>
      </c>
      <c r="U4" s="1" t="s">
        <v>195</v>
      </c>
    </row>
    <row r="5" s="1" customFormat="1" spans="1:21">
      <c r="A5" s="3">
        <v>18069589544</v>
      </c>
      <c r="B5" s="1" t="s">
        <v>211</v>
      </c>
      <c r="C5" s="1" t="s">
        <v>212</v>
      </c>
      <c r="D5" s="1" t="s">
        <v>213</v>
      </c>
      <c r="E5" s="1" t="s">
        <v>214</v>
      </c>
      <c r="F5" s="1" t="s">
        <v>215</v>
      </c>
      <c r="G5" s="1" t="s">
        <v>184</v>
      </c>
      <c r="H5" s="1" t="s">
        <v>185</v>
      </c>
      <c r="I5" s="1" t="s">
        <v>216</v>
      </c>
      <c r="J5" s="1" t="s">
        <v>30</v>
      </c>
      <c r="K5" s="1" t="s">
        <v>217</v>
      </c>
      <c r="L5" s="1" t="s">
        <v>217</v>
      </c>
      <c r="M5" s="1" t="s">
        <v>188</v>
      </c>
      <c r="N5" s="1" t="s">
        <v>188</v>
      </c>
      <c r="O5" s="1" t="s">
        <v>189</v>
      </c>
      <c r="P5" s="1" t="s">
        <v>190</v>
      </c>
      <c r="Q5" s="1" t="s">
        <v>191</v>
      </c>
      <c r="R5" s="1" t="s">
        <v>218</v>
      </c>
      <c r="S5" s="1" t="s">
        <v>193</v>
      </c>
      <c r="T5" s="1" t="s">
        <v>194</v>
      </c>
      <c r="U5" s="1" t="s">
        <v>195</v>
      </c>
    </row>
    <row r="6" s="1" customFormat="1" spans="1:21">
      <c r="A6" s="3">
        <v>18098433496</v>
      </c>
      <c r="B6" s="1" t="s">
        <v>219</v>
      </c>
      <c r="C6" s="1" t="s">
        <v>220</v>
      </c>
      <c r="D6" s="1" t="s">
        <v>221</v>
      </c>
      <c r="E6" s="1" t="s">
        <v>222</v>
      </c>
      <c r="F6" s="1" t="s">
        <v>207</v>
      </c>
      <c r="G6" s="1" t="s">
        <v>184</v>
      </c>
      <c r="H6" s="1" t="s">
        <v>185</v>
      </c>
      <c r="I6" s="1" t="s">
        <v>223</v>
      </c>
      <c r="J6" s="1" t="s">
        <v>30</v>
      </c>
      <c r="K6" s="1" t="s">
        <v>224</v>
      </c>
      <c r="L6" s="1" t="s">
        <v>224</v>
      </c>
      <c r="M6" s="1" t="s">
        <v>188</v>
      </c>
      <c r="N6" s="1" t="s">
        <v>188</v>
      </c>
      <c r="O6" s="1" t="s">
        <v>189</v>
      </c>
      <c r="P6" s="1" t="s">
        <v>190</v>
      </c>
      <c r="Q6" s="1" t="s">
        <v>191</v>
      </c>
      <c r="R6" s="1" t="s">
        <v>225</v>
      </c>
      <c r="S6" s="1" t="s">
        <v>193</v>
      </c>
      <c r="T6" s="1" t="s">
        <v>194</v>
      </c>
      <c r="U6" s="1" t="s">
        <v>195</v>
      </c>
    </row>
    <row r="7" s="1" customFormat="1" spans="1:21">
      <c r="A7" s="3">
        <v>18107786150</v>
      </c>
      <c r="B7" s="1" t="s">
        <v>226</v>
      </c>
      <c r="C7" s="1" t="s">
        <v>227</v>
      </c>
      <c r="D7" s="1" t="s">
        <v>228</v>
      </c>
      <c r="E7" s="1" t="s">
        <v>229</v>
      </c>
      <c r="F7" s="1" t="s">
        <v>215</v>
      </c>
      <c r="G7" s="1" t="s">
        <v>184</v>
      </c>
      <c r="H7" s="1" t="s">
        <v>185</v>
      </c>
      <c r="I7" s="1" t="s">
        <v>230</v>
      </c>
      <c r="J7" s="1" t="s">
        <v>30</v>
      </c>
      <c r="K7" s="1" t="s">
        <v>231</v>
      </c>
      <c r="L7" s="1" t="s">
        <v>231</v>
      </c>
      <c r="M7" s="1" t="s">
        <v>188</v>
      </c>
      <c r="N7" s="1" t="s">
        <v>188</v>
      </c>
      <c r="O7" s="1" t="s">
        <v>189</v>
      </c>
      <c r="P7" s="1" t="s">
        <v>190</v>
      </c>
      <c r="Q7" s="1" t="s">
        <v>191</v>
      </c>
      <c r="R7" s="1" t="s">
        <v>232</v>
      </c>
      <c r="S7" s="1" t="s">
        <v>193</v>
      </c>
      <c r="T7" s="1" t="s">
        <v>194</v>
      </c>
      <c r="U7" s="1" t="s">
        <v>195</v>
      </c>
    </row>
    <row r="8" s="1" customFormat="1" spans="1:21">
      <c r="A8" s="3">
        <v>18114696187</v>
      </c>
      <c r="B8" s="1" t="s">
        <v>233</v>
      </c>
      <c r="C8" s="1" t="s">
        <v>234</v>
      </c>
      <c r="D8" s="1" t="s">
        <v>235</v>
      </c>
      <c r="E8" s="1" t="s">
        <v>236</v>
      </c>
      <c r="F8" s="1" t="s">
        <v>237</v>
      </c>
      <c r="G8" s="1" t="s">
        <v>184</v>
      </c>
      <c r="H8" s="1" t="s">
        <v>185</v>
      </c>
      <c r="I8" s="1" t="s">
        <v>238</v>
      </c>
      <c r="J8" s="1" t="s">
        <v>30</v>
      </c>
      <c r="K8" s="1" t="s">
        <v>239</v>
      </c>
      <c r="L8" s="1" t="s">
        <v>239</v>
      </c>
      <c r="M8" s="1" t="s">
        <v>188</v>
      </c>
      <c r="N8" s="1" t="s">
        <v>188</v>
      </c>
      <c r="O8" s="1" t="s">
        <v>189</v>
      </c>
      <c r="P8" s="1" t="s">
        <v>190</v>
      </c>
      <c r="Q8" s="1" t="s">
        <v>191</v>
      </c>
      <c r="R8" s="1" t="s">
        <v>240</v>
      </c>
      <c r="S8" s="1" t="s">
        <v>193</v>
      </c>
      <c r="T8" s="1" t="s">
        <v>194</v>
      </c>
      <c r="U8" s="1" t="s">
        <v>195</v>
      </c>
    </row>
    <row r="9" s="1" customFormat="1" spans="1:21">
      <c r="A9" s="3">
        <v>18128182678</v>
      </c>
      <c r="B9" s="1" t="s">
        <v>241</v>
      </c>
      <c r="C9" s="1" t="s">
        <v>242</v>
      </c>
      <c r="D9" s="1" t="s">
        <v>243</v>
      </c>
      <c r="E9" s="1" t="s">
        <v>244</v>
      </c>
      <c r="F9" s="1" t="s">
        <v>183</v>
      </c>
      <c r="G9" s="1" t="s">
        <v>184</v>
      </c>
      <c r="H9" s="1" t="s">
        <v>185</v>
      </c>
      <c r="I9" s="1" t="s">
        <v>245</v>
      </c>
      <c r="J9" s="1" t="s">
        <v>30</v>
      </c>
      <c r="K9" s="1" t="s">
        <v>246</v>
      </c>
      <c r="L9" s="1" t="s">
        <v>246</v>
      </c>
      <c r="M9" s="1" t="s">
        <v>188</v>
      </c>
      <c r="N9" s="1" t="s">
        <v>188</v>
      </c>
      <c r="O9" s="1" t="s">
        <v>189</v>
      </c>
      <c r="P9" s="1" t="s">
        <v>190</v>
      </c>
      <c r="Q9" s="1" t="s">
        <v>191</v>
      </c>
      <c r="R9" s="1" t="s">
        <v>247</v>
      </c>
      <c r="S9" s="1" t="s">
        <v>193</v>
      </c>
      <c r="T9" s="1" t="s">
        <v>194</v>
      </c>
      <c r="U9" s="1" t="s">
        <v>195</v>
      </c>
    </row>
    <row r="10" s="1" customFormat="1" spans="1:21">
      <c r="A10" s="3">
        <v>18135992325</v>
      </c>
      <c r="B10" s="1" t="s">
        <v>183</v>
      </c>
      <c r="C10" s="1" t="s">
        <v>248</v>
      </c>
      <c r="D10" s="1" t="s">
        <v>249</v>
      </c>
      <c r="E10" s="1" t="s">
        <v>250</v>
      </c>
      <c r="F10" s="1" t="s">
        <v>215</v>
      </c>
      <c r="G10" s="1" t="s">
        <v>184</v>
      </c>
      <c r="H10" s="1" t="s">
        <v>185</v>
      </c>
      <c r="I10" s="1" t="s">
        <v>251</v>
      </c>
      <c r="J10" s="1" t="s">
        <v>30</v>
      </c>
      <c r="K10" s="1" t="s">
        <v>252</v>
      </c>
      <c r="L10" s="1" t="s">
        <v>252</v>
      </c>
      <c r="M10" s="1" t="s">
        <v>188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253</v>
      </c>
      <c r="S10" s="1" t="s">
        <v>193</v>
      </c>
      <c r="T10" s="1" t="s">
        <v>194</v>
      </c>
      <c r="U10" s="1" t="s">
        <v>195</v>
      </c>
    </row>
    <row r="11" s="1" customFormat="1" spans="1:21">
      <c r="A11" s="3">
        <v>18149044459</v>
      </c>
      <c r="B11" s="1" t="s">
        <v>207</v>
      </c>
      <c r="C11" s="1" t="s">
        <v>254</v>
      </c>
      <c r="D11" s="1" t="s">
        <v>255</v>
      </c>
      <c r="E11" s="1" t="s">
        <v>256</v>
      </c>
      <c r="F11" s="1" t="s">
        <v>215</v>
      </c>
      <c r="G11" s="1" t="s">
        <v>184</v>
      </c>
      <c r="H11" s="1" t="s">
        <v>185</v>
      </c>
      <c r="I11" s="1" t="s">
        <v>257</v>
      </c>
      <c r="J11" s="1" t="s">
        <v>30</v>
      </c>
      <c r="K11" s="1" t="s">
        <v>258</v>
      </c>
      <c r="L11" s="1" t="s">
        <v>258</v>
      </c>
      <c r="M11" s="1" t="s">
        <v>188</v>
      </c>
      <c r="N11" s="1" t="s">
        <v>188</v>
      </c>
      <c r="O11" s="1" t="s">
        <v>189</v>
      </c>
      <c r="P11" s="1" t="s">
        <v>190</v>
      </c>
      <c r="Q11" s="1" t="s">
        <v>191</v>
      </c>
      <c r="R11" s="1" t="s">
        <v>259</v>
      </c>
      <c r="S11" s="1" t="s">
        <v>193</v>
      </c>
      <c r="T11" s="1" t="s">
        <v>194</v>
      </c>
      <c r="U11" s="1" t="s">
        <v>195</v>
      </c>
    </row>
    <row r="12" s="1" customFormat="1" spans="1:21">
      <c r="A12" s="3">
        <v>18151695996</v>
      </c>
      <c r="B12" s="1" t="s">
        <v>215</v>
      </c>
      <c r="C12" s="1" t="s">
        <v>260</v>
      </c>
      <c r="D12" s="1" t="s">
        <v>261</v>
      </c>
      <c r="E12" s="1" t="s">
        <v>262</v>
      </c>
      <c r="F12" s="1" t="s">
        <v>215</v>
      </c>
      <c r="G12" s="1" t="s">
        <v>184</v>
      </c>
      <c r="H12" s="1" t="s">
        <v>185</v>
      </c>
      <c r="I12" s="1" t="s">
        <v>263</v>
      </c>
      <c r="J12" s="1" t="s">
        <v>30</v>
      </c>
      <c r="K12" s="1" t="s">
        <v>264</v>
      </c>
      <c r="L12" s="1" t="s">
        <v>264</v>
      </c>
      <c r="M12" s="1" t="s">
        <v>188</v>
      </c>
      <c r="N12" s="1" t="s">
        <v>188</v>
      </c>
      <c r="O12" s="1" t="s">
        <v>189</v>
      </c>
      <c r="P12" s="1" t="s">
        <v>190</v>
      </c>
      <c r="Q12" s="1" t="s">
        <v>191</v>
      </c>
      <c r="R12" s="1" t="s">
        <v>265</v>
      </c>
      <c r="S12" s="1" t="s">
        <v>193</v>
      </c>
      <c r="T12" s="1" t="s">
        <v>194</v>
      </c>
      <c r="U12" s="1" t="s">
        <v>195</v>
      </c>
    </row>
    <row r="13" s="1" customFormat="1" spans="1:21">
      <c r="A13" s="3">
        <v>18154667473</v>
      </c>
      <c r="B13" s="1" t="s">
        <v>215</v>
      </c>
      <c r="C13" s="1" t="s">
        <v>266</v>
      </c>
      <c r="D13" s="1" t="s">
        <v>267</v>
      </c>
      <c r="E13" s="1" t="s">
        <v>268</v>
      </c>
      <c r="F13" s="1" t="s">
        <v>215</v>
      </c>
      <c r="G13" s="1" t="s">
        <v>184</v>
      </c>
      <c r="H13" s="1" t="s">
        <v>185</v>
      </c>
      <c r="I13" s="1" t="s">
        <v>269</v>
      </c>
      <c r="J13" s="1" t="s">
        <v>30</v>
      </c>
      <c r="K13" s="1" t="s">
        <v>270</v>
      </c>
      <c r="L13" s="1" t="s">
        <v>270</v>
      </c>
      <c r="M13" s="1" t="s">
        <v>188</v>
      </c>
      <c r="N13" s="1" t="s">
        <v>188</v>
      </c>
      <c r="O13" s="1" t="s">
        <v>189</v>
      </c>
      <c r="P13" s="1" t="s">
        <v>190</v>
      </c>
      <c r="Q13" s="1" t="s">
        <v>191</v>
      </c>
      <c r="R13" s="1" t="s">
        <v>271</v>
      </c>
      <c r="S13" s="1" t="s">
        <v>193</v>
      </c>
      <c r="T13" s="1" t="s">
        <v>194</v>
      </c>
      <c r="U13" s="1" t="s">
        <v>195</v>
      </c>
    </row>
    <row r="14" s="1" customFormat="1" spans="1:21">
      <c r="A14" s="3">
        <v>18154960017</v>
      </c>
      <c r="B14" s="1" t="s">
        <v>215</v>
      </c>
      <c r="C14" s="1" t="s">
        <v>272</v>
      </c>
      <c r="D14" s="1" t="s">
        <v>273</v>
      </c>
      <c r="E14" s="1" t="s">
        <v>274</v>
      </c>
      <c r="F14" s="1" t="s">
        <v>215</v>
      </c>
      <c r="G14" s="1" t="s">
        <v>184</v>
      </c>
      <c r="H14" s="1" t="s">
        <v>185</v>
      </c>
      <c r="I14" s="1" t="s">
        <v>275</v>
      </c>
      <c r="J14" s="1" t="s">
        <v>30</v>
      </c>
      <c r="K14" s="1" t="s">
        <v>276</v>
      </c>
      <c r="L14" s="1" t="s">
        <v>276</v>
      </c>
      <c r="M14" s="1" t="s">
        <v>188</v>
      </c>
      <c r="N14" s="1" t="s">
        <v>188</v>
      </c>
      <c r="O14" s="1" t="s">
        <v>189</v>
      </c>
      <c r="P14" s="1" t="s">
        <v>190</v>
      </c>
      <c r="Q14" s="1" t="s">
        <v>191</v>
      </c>
      <c r="R14" s="1" t="s">
        <v>277</v>
      </c>
      <c r="S14" s="1" t="s">
        <v>193</v>
      </c>
      <c r="T14" s="1" t="s">
        <v>194</v>
      </c>
      <c r="U14" s="1" t="s">
        <v>195</v>
      </c>
    </row>
    <row r="15" s="1" customFormat="1" spans="1:21">
      <c r="A15" s="3">
        <v>18157474595</v>
      </c>
      <c r="B15" s="1" t="s">
        <v>215</v>
      </c>
      <c r="C15" s="1" t="s">
        <v>278</v>
      </c>
      <c r="D15" s="1" t="s">
        <v>279</v>
      </c>
      <c r="E15" s="1" t="s">
        <v>280</v>
      </c>
      <c r="F15" s="1" t="s">
        <v>215</v>
      </c>
      <c r="G15" s="1" t="s">
        <v>184</v>
      </c>
      <c r="H15" s="1" t="s">
        <v>185</v>
      </c>
      <c r="I15" s="1" t="s">
        <v>281</v>
      </c>
      <c r="J15" s="1" t="s">
        <v>30</v>
      </c>
      <c r="K15" s="1" t="s">
        <v>282</v>
      </c>
      <c r="L15" s="1" t="s">
        <v>282</v>
      </c>
      <c r="M15" s="1" t="s">
        <v>188</v>
      </c>
      <c r="N15" s="1" t="s">
        <v>188</v>
      </c>
      <c r="O15" s="1" t="s">
        <v>189</v>
      </c>
      <c r="P15" s="1" t="s">
        <v>190</v>
      </c>
      <c r="Q15" s="1" t="s">
        <v>191</v>
      </c>
      <c r="R15" s="1" t="s">
        <v>283</v>
      </c>
      <c r="S15" s="1" t="s">
        <v>193</v>
      </c>
      <c r="T15" s="1" t="s">
        <v>194</v>
      </c>
      <c r="U15" s="1" t="s">
        <v>195</v>
      </c>
    </row>
    <row r="16" s="1" customFormat="1" spans="1:21">
      <c r="A16" s="3">
        <v>18157882299</v>
      </c>
      <c r="B16" s="1" t="s">
        <v>215</v>
      </c>
      <c r="C16" s="1" t="s">
        <v>284</v>
      </c>
      <c r="D16" s="1" t="s">
        <v>285</v>
      </c>
      <c r="E16" s="1" t="s">
        <v>286</v>
      </c>
      <c r="F16" s="1" t="s">
        <v>215</v>
      </c>
      <c r="G16" s="1" t="s">
        <v>184</v>
      </c>
      <c r="H16" s="1" t="s">
        <v>185</v>
      </c>
      <c r="I16" s="1" t="s">
        <v>287</v>
      </c>
      <c r="J16" s="1" t="s">
        <v>30</v>
      </c>
      <c r="K16" s="1" t="s">
        <v>288</v>
      </c>
      <c r="L16" s="1" t="s">
        <v>288</v>
      </c>
      <c r="M16" s="1" t="s">
        <v>188</v>
      </c>
      <c r="N16" s="1" t="s">
        <v>188</v>
      </c>
      <c r="O16" s="1" t="s">
        <v>189</v>
      </c>
      <c r="P16" s="1" t="s">
        <v>190</v>
      </c>
      <c r="Q16" s="1" t="s">
        <v>191</v>
      </c>
      <c r="R16" s="1" t="s">
        <v>289</v>
      </c>
      <c r="S16" s="1" t="s">
        <v>193</v>
      </c>
      <c r="T16" s="1" t="s">
        <v>194</v>
      </c>
      <c r="U16" s="1" t="s">
        <v>195</v>
      </c>
    </row>
    <row r="17" s="1" customFormat="1" spans="1:21">
      <c r="A17" s="3">
        <v>17762658972</v>
      </c>
      <c r="B17" s="1" t="s">
        <v>290</v>
      </c>
      <c r="C17" s="1" t="s">
        <v>291</v>
      </c>
      <c r="D17" s="1" t="s">
        <v>292</v>
      </c>
      <c r="E17" s="1" t="s">
        <v>293</v>
      </c>
      <c r="F17" s="1" t="s">
        <v>183</v>
      </c>
      <c r="G17" s="1" t="s">
        <v>184</v>
      </c>
      <c r="H17" s="1" t="s">
        <v>185</v>
      </c>
      <c r="I17" s="1" t="s">
        <v>294</v>
      </c>
      <c r="J17" s="1" t="s">
        <v>30</v>
      </c>
      <c r="K17" s="1" t="s">
        <v>295</v>
      </c>
      <c r="L17" s="1" t="s">
        <v>295</v>
      </c>
      <c r="M17" s="1" t="s">
        <v>188</v>
      </c>
      <c r="N17" s="1" t="s">
        <v>188</v>
      </c>
      <c r="O17" s="1" t="s">
        <v>189</v>
      </c>
      <c r="P17" s="1" t="s">
        <v>190</v>
      </c>
      <c r="Q17" s="1" t="s">
        <v>191</v>
      </c>
      <c r="R17" s="1" t="s">
        <v>296</v>
      </c>
      <c r="S17" s="1" t="s">
        <v>193</v>
      </c>
      <c r="T17" s="1" t="s">
        <v>194</v>
      </c>
      <c r="U17" s="1" t="s">
        <v>195</v>
      </c>
    </row>
    <row r="18" s="1" customFormat="1" spans="1:21">
      <c r="A18" s="3">
        <v>17763682104</v>
      </c>
      <c r="B18" s="1" t="s">
        <v>290</v>
      </c>
      <c r="C18" s="1" t="s">
        <v>297</v>
      </c>
      <c r="D18" s="1" t="s">
        <v>298</v>
      </c>
      <c r="E18" s="1" t="s">
        <v>299</v>
      </c>
      <c r="F18" s="1" t="s">
        <v>183</v>
      </c>
      <c r="G18" s="1" t="s">
        <v>184</v>
      </c>
      <c r="H18" s="1" t="s">
        <v>185</v>
      </c>
      <c r="I18" s="1" t="s">
        <v>300</v>
      </c>
      <c r="J18" s="1" t="s">
        <v>30</v>
      </c>
      <c r="K18" s="1" t="s">
        <v>301</v>
      </c>
      <c r="L18" s="1" t="s">
        <v>301</v>
      </c>
      <c r="M18" s="1" t="s">
        <v>188</v>
      </c>
      <c r="N18" s="1" t="s">
        <v>188</v>
      </c>
      <c r="O18" s="1" t="s">
        <v>189</v>
      </c>
      <c r="P18" s="1" t="s">
        <v>190</v>
      </c>
      <c r="Q18" s="1" t="s">
        <v>191</v>
      </c>
      <c r="R18" s="1" t="s">
        <v>302</v>
      </c>
      <c r="S18" s="1" t="s">
        <v>193</v>
      </c>
      <c r="T18" s="1" t="s">
        <v>194</v>
      </c>
      <c r="U18" s="1" t="s">
        <v>195</v>
      </c>
    </row>
    <row r="19" s="1" customFormat="1" spans="1:21">
      <c r="A19" s="3">
        <v>17865426440</v>
      </c>
      <c r="B19" s="1" t="s">
        <v>303</v>
      </c>
      <c r="C19" s="1" t="s">
        <v>304</v>
      </c>
      <c r="D19" s="1" t="s">
        <v>305</v>
      </c>
      <c r="E19" s="1" t="s">
        <v>306</v>
      </c>
      <c r="F19" s="1" t="s">
        <v>183</v>
      </c>
      <c r="G19" s="1" t="s">
        <v>184</v>
      </c>
      <c r="H19" s="1" t="s">
        <v>185</v>
      </c>
      <c r="I19" s="1" t="s">
        <v>307</v>
      </c>
      <c r="J19" s="1" t="s">
        <v>30</v>
      </c>
      <c r="K19" s="1" t="s">
        <v>308</v>
      </c>
      <c r="L19" s="1" t="s">
        <v>308</v>
      </c>
      <c r="M19" s="1" t="s">
        <v>188</v>
      </c>
      <c r="N19" s="1" t="s">
        <v>188</v>
      </c>
      <c r="O19" s="1" t="s">
        <v>189</v>
      </c>
      <c r="P19" s="1" t="s">
        <v>190</v>
      </c>
      <c r="Q19" s="1" t="s">
        <v>191</v>
      </c>
      <c r="R19" s="1" t="s">
        <v>309</v>
      </c>
      <c r="S19" s="1" t="s">
        <v>193</v>
      </c>
      <c r="T19" s="1" t="s">
        <v>194</v>
      </c>
      <c r="U19" s="1" t="s">
        <v>195</v>
      </c>
    </row>
    <row r="20" s="1" customFormat="1" spans="1:21">
      <c r="A20" s="3">
        <v>17961436033</v>
      </c>
      <c r="B20" s="1" t="s">
        <v>310</v>
      </c>
      <c r="C20" s="1" t="s">
        <v>311</v>
      </c>
      <c r="D20" s="1" t="s">
        <v>312</v>
      </c>
      <c r="E20" s="1" t="s">
        <v>313</v>
      </c>
      <c r="F20" s="1" t="s">
        <v>183</v>
      </c>
      <c r="G20" s="1" t="s">
        <v>184</v>
      </c>
      <c r="H20" s="1" t="s">
        <v>185</v>
      </c>
      <c r="I20" s="1" t="s">
        <v>314</v>
      </c>
      <c r="J20" s="1" t="s">
        <v>30</v>
      </c>
      <c r="K20" s="1" t="s">
        <v>315</v>
      </c>
      <c r="L20" s="1" t="s">
        <v>315</v>
      </c>
      <c r="M20" s="1" t="s">
        <v>188</v>
      </c>
      <c r="N20" s="1" t="s">
        <v>188</v>
      </c>
      <c r="O20" s="1" t="s">
        <v>189</v>
      </c>
      <c r="P20" s="1" t="s">
        <v>190</v>
      </c>
      <c r="Q20" s="1" t="s">
        <v>191</v>
      </c>
      <c r="R20" s="1" t="s">
        <v>316</v>
      </c>
      <c r="S20" s="1" t="s">
        <v>193</v>
      </c>
      <c r="T20" s="1" t="s">
        <v>194</v>
      </c>
      <c r="U20" s="1" t="s">
        <v>195</v>
      </c>
    </row>
    <row r="21" s="1" customFormat="1" spans="1:21">
      <c r="A21" s="3">
        <v>18125771809</v>
      </c>
      <c r="B21" s="1" t="s">
        <v>237</v>
      </c>
      <c r="C21" s="1" t="s">
        <v>317</v>
      </c>
      <c r="D21" s="1" t="s">
        <v>318</v>
      </c>
      <c r="E21" s="1" t="s">
        <v>319</v>
      </c>
      <c r="F21" s="1" t="s">
        <v>241</v>
      </c>
      <c r="G21" s="1" t="s">
        <v>184</v>
      </c>
      <c r="H21" s="1" t="s">
        <v>185</v>
      </c>
      <c r="I21" s="1" t="s">
        <v>320</v>
      </c>
      <c r="J21" s="1" t="s">
        <v>30</v>
      </c>
      <c r="K21" s="1" t="s">
        <v>321</v>
      </c>
      <c r="L21" s="1" t="s">
        <v>321</v>
      </c>
      <c r="M21" s="1" t="s">
        <v>188</v>
      </c>
      <c r="N21" s="1" t="s">
        <v>188</v>
      </c>
      <c r="O21" s="1" t="s">
        <v>189</v>
      </c>
      <c r="P21" s="1" t="s">
        <v>190</v>
      </c>
      <c r="Q21" s="1" t="s">
        <v>191</v>
      </c>
      <c r="R21" s="1" t="s">
        <v>322</v>
      </c>
      <c r="S21" s="1" t="s">
        <v>193</v>
      </c>
      <c r="T21" s="1" t="s">
        <v>194</v>
      </c>
      <c r="U21" s="1" t="s">
        <v>195</v>
      </c>
    </row>
    <row r="22" s="1" customFormat="1" spans="1:21">
      <c r="A22" s="3">
        <v>18133263879</v>
      </c>
      <c r="B22" s="1" t="s">
        <v>241</v>
      </c>
      <c r="C22" s="1" t="s">
        <v>323</v>
      </c>
      <c r="D22" s="1" t="s">
        <v>324</v>
      </c>
      <c r="E22" s="1" t="s">
        <v>325</v>
      </c>
      <c r="F22" s="1" t="s">
        <v>183</v>
      </c>
      <c r="G22" s="1" t="s">
        <v>184</v>
      </c>
      <c r="H22" s="1" t="s">
        <v>185</v>
      </c>
      <c r="I22" s="1" t="s">
        <v>326</v>
      </c>
      <c r="J22" s="1" t="s">
        <v>30</v>
      </c>
      <c r="K22" s="1" t="s">
        <v>327</v>
      </c>
      <c r="L22" s="1" t="s">
        <v>327</v>
      </c>
      <c r="M22" s="1" t="s">
        <v>188</v>
      </c>
      <c r="N22" s="1" t="s">
        <v>188</v>
      </c>
      <c r="O22" s="1" t="s">
        <v>189</v>
      </c>
      <c r="P22" s="1" t="s">
        <v>190</v>
      </c>
      <c r="Q22" s="1" t="s">
        <v>191</v>
      </c>
      <c r="R22" s="1" t="s">
        <v>328</v>
      </c>
      <c r="S22" s="1" t="s">
        <v>193</v>
      </c>
      <c r="T22" s="1" t="s">
        <v>194</v>
      </c>
      <c r="U22" s="1" t="s">
        <v>195</v>
      </c>
    </row>
    <row r="23" s="1" customFormat="1" spans="1:21">
      <c r="A23" s="3">
        <v>18133379179</v>
      </c>
      <c r="B23" s="1" t="s">
        <v>241</v>
      </c>
      <c r="C23" s="1" t="s">
        <v>329</v>
      </c>
      <c r="D23" s="1" t="s">
        <v>330</v>
      </c>
      <c r="E23" s="1" t="s">
        <v>331</v>
      </c>
      <c r="F23" s="1" t="s">
        <v>183</v>
      </c>
      <c r="G23" s="1" t="s">
        <v>184</v>
      </c>
      <c r="H23" s="1" t="s">
        <v>185</v>
      </c>
      <c r="I23" s="1" t="s">
        <v>332</v>
      </c>
      <c r="J23" s="1" t="s">
        <v>30</v>
      </c>
      <c r="K23" s="1" t="s">
        <v>333</v>
      </c>
      <c r="L23" s="1" t="s">
        <v>333</v>
      </c>
      <c r="M23" s="1" t="s">
        <v>188</v>
      </c>
      <c r="N23" s="1" t="s">
        <v>188</v>
      </c>
      <c r="O23" s="1" t="s">
        <v>189</v>
      </c>
      <c r="P23" s="1" t="s">
        <v>190</v>
      </c>
      <c r="Q23" s="1" t="s">
        <v>191</v>
      </c>
      <c r="R23" s="1" t="s">
        <v>334</v>
      </c>
      <c r="S23" s="1" t="s">
        <v>193</v>
      </c>
      <c r="T23" s="1" t="s">
        <v>194</v>
      </c>
      <c r="U23" s="1" t="s">
        <v>195</v>
      </c>
    </row>
    <row r="24" s="1" customFormat="1" spans="1:21">
      <c r="A24" s="3">
        <v>18151000338</v>
      </c>
      <c r="B24" s="1" t="s">
        <v>207</v>
      </c>
      <c r="C24" s="1" t="s">
        <v>335</v>
      </c>
      <c r="D24" s="1" t="s">
        <v>336</v>
      </c>
      <c r="E24" s="1" t="s">
        <v>337</v>
      </c>
      <c r="F24" s="1" t="s">
        <v>215</v>
      </c>
      <c r="G24" s="1" t="s">
        <v>184</v>
      </c>
      <c r="H24" s="1" t="s">
        <v>185</v>
      </c>
      <c r="I24" s="1" t="s">
        <v>338</v>
      </c>
      <c r="J24" s="1" t="s">
        <v>30</v>
      </c>
      <c r="K24" s="1" t="s">
        <v>339</v>
      </c>
      <c r="L24" s="1" t="s">
        <v>339</v>
      </c>
      <c r="M24" s="1" t="s">
        <v>188</v>
      </c>
      <c r="N24" s="1" t="s">
        <v>188</v>
      </c>
      <c r="O24" s="1" t="s">
        <v>189</v>
      </c>
      <c r="P24" s="1" t="s">
        <v>190</v>
      </c>
      <c r="Q24" s="1" t="s">
        <v>191</v>
      </c>
      <c r="R24" s="1" t="s">
        <v>340</v>
      </c>
      <c r="S24" s="1" t="s">
        <v>193</v>
      </c>
      <c r="T24" s="1" t="s">
        <v>194</v>
      </c>
      <c r="U24" s="1" t="s">
        <v>195</v>
      </c>
    </row>
    <row r="25" s="1" customFormat="1" spans="1:21">
      <c r="A25" s="3">
        <v>18154138363</v>
      </c>
      <c r="B25" s="1" t="s">
        <v>215</v>
      </c>
      <c r="C25" s="1" t="s">
        <v>341</v>
      </c>
      <c r="D25" s="1" t="s">
        <v>342</v>
      </c>
      <c r="E25" s="1" t="s">
        <v>343</v>
      </c>
      <c r="F25" s="1" t="s">
        <v>215</v>
      </c>
      <c r="G25" s="1" t="s">
        <v>184</v>
      </c>
      <c r="H25" s="1" t="s">
        <v>185</v>
      </c>
      <c r="I25" s="1" t="s">
        <v>344</v>
      </c>
      <c r="J25" s="1" t="s">
        <v>30</v>
      </c>
      <c r="K25" s="1" t="s">
        <v>345</v>
      </c>
      <c r="L25" s="1" t="s">
        <v>345</v>
      </c>
      <c r="M25" s="1" t="s">
        <v>188</v>
      </c>
      <c r="N25" s="1" t="s">
        <v>188</v>
      </c>
      <c r="O25" s="1" t="s">
        <v>189</v>
      </c>
      <c r="P25" s="1" t="s">
        <v>190</v>
      </c>
      <c r="Q25" s="1" t="s">
        <v>191</v>
      </c>
      <c r="R25" s="1" t="s">
        <v>346</v>
      </c>
      <c r="S25" s="1" t="s">
        <v>193</v>
      </c>
      <c r="T25" s="1" t="s">
        <v>194</v>
      </c>
      <c r="U25" s="1" t="s">
        <v>195</v>
      </c>
    </row>
    <row r="26" s="1" customFormat="1" spans="1:21">
      <c r="A26" s="3">
        <v>18154816343</v>
      </c>
      <c r="B26" s="1" t="s">
        <v>215</v>
      </c>
      <c r="C26" s="1" t="s">
        <v>347</v>
      </c>
      <c r="D26" s="1" t="s">
        <v>348</v>
      </c>
      <c r="E26" s="1" t="s">
        <v>349</v>
      </c>
      <c r="F26" s="1" t="s">
        <v>215</v>
      </c>
      <c r="G26" s="1" t="s">
        <v>184</v>
      </c>
      <c r="H26" s="1" t="s">
        <v>185</v>
      </c>
      <c r="I26" s="1" t="s">
        <v>350</v>
      </c>
      <c r="J26" s="1" t="s">
        <v>30</v>
      </c>
      <c r="K26" s="1" t="s">
        <v>351</v>
      </c>
      <c r="L26" s="1" t="s">
        <v>351</v>
      </c>
      <c r="M26" s="1" t="s">
        <v>188</v>
      </c>
      <c r="N26" s="1" t="s">
        <v>188</v>
      </c>
      <c r="O26" s="1" t="s">
        <v>189</v>
      </c>
      <c r="P26" s="1" t="s">
        <v>190</v>
      </c>
      <c r="Q26" s="1" t="s">
        <v>191</v>
      </c>
      <c r="R26" s="1" t="s">
        <v>352</v>
      </c>
      <c r="S26" s="1" t="s">
        <v>193</v>
      </c>
      <c r="T26" s="1" t="s">
        <v>194</v>
      </c>
      <c r="U26" s="1" t="s">
        <v>195</v>
      </c>
    </row>
    <row r="27" s="1" customFormat="1" spans="1:21">
      <c r="A27" s="3">
        <v>18157589623</v>
      </c>
      <c r="B27" s="1" t="s">
        <v>215</v>
      </c>
      <c r="C27" s="1" t="s">
        <v>353</v>
      </c>
      <c r="D27" s="1" t="s">
        <v>354</v>
      </c>
      <c r="E27" s="1" t="s">
        <v>355</v>
      </c>
      <c r="F27" s="1" t="s">
        <v>215</v>
      </c>
      <c r="G27" s="1" t="s">
        <v>184</v>
      </c>
      <c r="H27" s="1" t="s">
        <v>185</v>
      </c>
      <c r="I27" s="1" t="s">
        <v>356</v>
      </c>
      <c r="J27" s="1" t="s">
        <v>30</v>
      </c>
      <c r="K27" s="1" t="s">
        <v>357</v>
      </c>
      <c r="L27" s="1" t="s">
        <v>357</v>
      </c>
      <c r="M27" s="1" t="s">
        <v>188</v>
      </c>
      <c r="N27" s="1" t="s">
        <v>188</v>
      </c>
      <c r="O27" s="1" t="s">
        <v>189</v>
      </c>
      <c r="P27" s="1" t="s">
        <v>190</v>
      </c>
      <c r="Q27" s="1" t="s">
        <v>191</v>
      </c>
      <c r="R27" s="1" t="s">
        <v>358</v>
      </c>
      <c r="S27" s="1" t="s">
        <v>193</v>
      </c>
      <c r="T27" s="1" t="s">
        <v>194</v>
      </c>
      <c r="U27" s="1" t="s">
        <v>195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2022-06-23T02:03:40Z</dcterms:created>
  <dcterms:modified xsi:type="dcterms:W3CDTF">2022-06-23T02:07:39Z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3F5A760B41AA4E979E4433E29E67D54F</vt:lpwstr>
  </property>
  <property fmtid="{D5CDD505-2E9C-101B-9397-08002B2CF9AE}" pid="3" name="KSOProductBuildVer">
    <vt:lpwstr>2052-11.1.0.11830</vt:lpwstr>
  </property>
</Properties>
</file>