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<sst xmlns="http://schemas.openxmlformats.org/spreadsheetml/2006/main" count="406" uniqueCount="183">
  <si>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</si>
  <si>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</si>
  <si>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</si>
  <si>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</si>
  <si>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</si>
  <si>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</si>
  <si>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</si>
  <si>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</si>
  <si>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</si>
  <si>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</si>
  <si>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</si>
  <si>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</si>
  <si>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</si>
  <si>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</si>
  <si>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</si>
  <si>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</si>
  <si>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</si>
  <si>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</si>
  <si>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</si>
  <si>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</si>
  <si>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</si>
  <si>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</si>
  <si>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</si>
  <si>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</si>
  <si>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</si>
  <si>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17677220774	</t>
  </si>
  <si>
    <t>Ctrip</t>
  </si>
  <si>
    <t>正常</t>
  </si>
  <si>
    <t>[曼谷]曼谷素坤逸尊贵钥匙酒店(The Key Premier Hotel Sukhumvit Bangkok)(40617019)</t>
  </si>
  <si>
    <t>豪华大床房&lt;早餐&gt;&lt;不退款&gt;&lt;2人入住&gt;</t>
  </si>
  <si>
    <t>USD</t>
  </si>
  <si>
    <t>KIMIO/IZAWA</t>
  </si>
  <si>
    <t>CA5326220623USD</t>
  </si>
  <si>
    <t>未提现</t>
  </si>
  <si>
    <t>携程开票</t>
  </si>
  <si>
    <t xml:space="preserve">2473474	</t>
  </si>
  <si>
    <t xml:space="preserve">	</t>
  </si>
  <si>
    <t xml:space="preserve">18020637420	</t>
  </si>
  <si>
    <t>[杜鲁斯]德卢斯米勒山购物中心附近伊克诺旅馆(Econo Lodge Duluth Near Miller Hill Mall)(40037658)</t>
  </si>
  <si>
    <t>标准客房1张大床&lt;不退款&gt;&lt;2人入住&gt;</t>
  </si>
  <si>
    <t>OShaughnessy/Trevor</t>
  </si>
  <si>
    <t xml:space="preserve">2568863	</t>
  </si>
  <si>
    <t xml:space="preserve">Acknowledged	</t>
  </si>
  <si>
    <t xml:space="preserve">18022999007	</t>
  </si>
  <si>
    <t>[蒙泰夫兰]欧洲马恩河谷宜必思酒店(Ibis Marne La Vallée Val d'Europe)(44704410)</t>
  </si>
  <si>
    <t>双人床房&lt;不退款&gt;&lt;2人入住&gt;</t>
  </si>
  <si>
    <t>CULZONI/STEFANO EUGENIO</t>
  </si>
  <si>
    <t xml:space="preserve">18087461636	</t>
  </si>
  <si>
    <t>[迪拜]迪拜希尔顿逸林酒店 - 商务湾(DoubleTree by Hilton Dubai - Business Bay)(37257363)</t>
  </si>
  <si>
    <t>哈利法塔景豪华特大床房&lt;早餐&gt;&lt;不退款&gt;&lt;2人入住&gt;</t>
  </si>
  <si>
    <t>LI/PENGCHENG</t>
  </si>
  <si>
    <t xml:space="preserve">18120788625	</t>
  </si>
  <si>
    <t>[科利奇帕克]亚特兰大机场江山旅馆(Country Inn &amp; Suites by Radisson, Atlanta Airport South, GA)(39613914)</t>
  </si>
  <si>
    <t>客房1张特大床&lt;不退款&gt;&lt;2人入住&gt;</t>
  </si>
  <si>
    <t>Rae/Shawn M</t>
  </si>
  <si>
    <t xml:space="preserve">18121125007	</t>
  </si>
  <si>
    <t>[Metropolitana de Huelva]拉尼娜餐厅酒店(Hostal Restaurante La Niña)(46068204)</t>
  </si>
  <si>
    <t>双人间&lt;不退款&gt;&lt;2人入住&gt;</t>
  </si>
  <si>
    <t>Sanchez Cuesta/Mariano</t>
  </si>
  <si>
    <t xml:space="preserve">71131	</t>
  </si>
  <si>
    <t xml:space="preserve">18127985697	</t>
  </si>
  <si>
    <t>[卡姆登]伦敦国王十字皇冠假日酒店(Crowne Plaza London Kings Cross, an IHG Hotel)(37200460)</t>
  </si>
  <si>
    <t>标准双床房&lt;2人入住&gt;&lt;不退款&gt;&lt;早餐&gt;</t>
  </si>
  <si>
    <t>CHEN/ZHANGXIE</t>
  </si>
  <si>
    <t xml:space="preserve">41407670	</t>
  </si>
  <si>
    <t xml:space="preserve">18128446895	</t>
  </si>
  <si>
    <t>[蒙特雷]卡萨姆拉斯花园温泉酒店(Casa Munras Garden Hotel &amp; Spa)(37205566)</t>
  </si>
  <si>
    <t>传统特大床房&lt;不退款&gt;&lt;2人入住&gt;</t>
  </si>
  <si>
    <t>Schaffer/Michael Allan</t>
  </si>
  <si>
    <t xml:space="preserve">18145697076	</t>
  </si>
  <si>
    <t>[巴都丁宜]槟城湾景海滩度假村 (槟城对抗新冠肺炎认证)(The Bayview Beach Resort (PenangFightCovid-19 Certified))(37243851)</t>
  </si>
  <si>
    <t>高级双床房&lt;2人入住&gt;&lt;不退款&gt;</t>
  </si>
  <si>
    <t>BIN AHMAD/NOOR HISYAM</t>
  </si>
  <si>
    <t xml:space="preserve">180533	</t>
  </si>
  <si>
    <t xml:space="preserve">18146756613	</t>
  </si>
  <si>
    <t>[邦咯岛]岛屿家庭旅馆(Island Homestay)(39632750)</t>
  </si>
  <si>
    <t>豪华间&lt;不退款&gt;&lt;2人入住&gt;</t>
  </si>
  <si>
    <t>Mohd Yassin/Mahmud</t>
  </si>
  <si>
    <t xml:space="preserve">18147283818	</t>
  </si>
  <si>
    <t>PEI/RUI</t>
  </si>
  <si>
    <t xml:space="preserve">180586	</t>
  </si>
  <si>
    <t>，</t>
  </si>
  <si>
    <t>A220623101558481</t>
  </si>
  <si>
    <t>USD / HKD 当前参考汇率: 7.84935</t>
  </si>
  <si>
    <t>总计： 2034 USD/
15965.58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</si>
  <si>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</si>
  <si>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</si>
  <si>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</si>
  <si>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</si>
  <si>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</si>
  <si>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</si>
  <si>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</si>
  <si>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</si>
  <si>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</si>
  <si>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</si>
  <si>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</si>
  <si>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</si>
  <si>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</si>
  <si>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</si>
  <si>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</si>
  <si>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</si>
  <si>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</si>
  <si>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</si>
  <si>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2022-05-30</t>
  </si>
  <si>
    <t>2568863</t>
  </si>
  <si>
    <t>米勒山商场伊克诺旅店</t>
  </si>
  <si>
    <t>OShaughnessy Trevor</t>
  </si>
  <si>
    <t>2022-06-19</t>
  </si>
  <si>
    <t>2022-06-20</t>
  </si>
  <si>
    <t>退房日周结</t>
  </si>
  <si>
    <t>631.18</t>
  </si>
  <si>
    <t>94.00</t>
  </si>
  <si>
    <t>0</t>
  </si>
  <si>
    <t>0.00</t>
  </si>
  <si>
    <t>携程盛景国际直连</t>
  </si>
  <si>
    <t>01.010677</t>
  </si>
  <si>
    <t>2022-05-30 08:29:38</t>
  </si>
  <si>
    <t>否</t>
  </si>
  <si>
    <t>汇智国际旅游发展有限公司</t>
  </si>
  <si>
    <t>直连</t>
  </si>
  <si>
    <t>2022-06-10</t>
  </si>
  <si>
    <t>2584505</t>
  </si>
  <si>
    <t>迪拜希尔顿逸林酒店 - 商务湾</t>
  </si>
  <si>
    <t>LI PENGCHENG</t>
  </si>
  <si>
    <t>2022-06-15</t>
  </si>
  <si>
    <t>4360.14</t>
  </si>
  <si>
    <t>650.00</t>
  </si>
  <si>
    <t>2022-06-10 15:24:24</t>
  </si>
  <si>
    <t>2022-06-14</t>
  </si>
  <si>
    <t>2590833</t>
  </si>
  <si>
    <t>丽笙格鲁吉亚州南亚特兰大机场乡村套房酒店</t>
  </si>
  <si>
    <t>Rae Shawn M</t>
  </si>
  <si>
    <t>555.05</t>
  </si>
  <si>
    <t>82.00</t>
  </si>
  <si>
    <t>2022-06-14 23:49:58</t>
  </si>
  <si>
    <t>2590940</t>
  </si>
  <si>
    <t>尼涅青年旅舍</t>
  </si>
  <si>
    <t>Sanchez Cuesta Mariano</t>
  </si>
  <si>
    <t>324.30</t>
  </si>
  <si>
    <t>48.00</t>
  </si>
  <si>
    <t>2022-06-15 03:44:36</t>
  </si>
  <si>
    <t>2022-06-16</t>
  </si>
  <si>
    <t>2592351</t>
  </si>
  <si>
    <t>伦敦国王十字皇冠假日酒店</t>
  </si>
  <si>
    <t>CHEN ZHANGXIE</t>
  </si>
  <si>
    <t>2022-06-18</t>
  </si>
  <si>
    <t>2328.86</t>
  </si>
  <si>
    <t>346.00</t>
  </si>
  <si>
    <t>2022-06-16 06:27:44</t>
  </si>
  <si>
    <t>2592518</t>
  </si>
  <si>
    <t>卡萨姆拉斯花园温泉酒店</t>
  </si>
  <si>
    <t>Schaffer Michael Allan</t>
  </si>
  <si>
    <t>1406.74</t>
  </si>
  <si>
    <t>209.00</t>
  </si>
  <si>
    <t>2022-06-16 10:17:20</t>
  </si>
  <si>
    <t>2595459</t>
  </si>
  <si>
    <t>槟城湾景海滩度假村</t>
  </si>
  <si>
    <t>PEI RUI</t>
  </si>
  <si>
    <t>336.62</t>
  </si>
  <si>
    <t>50.00</t>
  </si>
  <si>
    <t>2022-06-18 15:34:14</t>
  </si>
  <si>
    <t>2022-03-18</t>
  </si>
  <si>
    <t>2473474</t>
  </si>
  <si>
    <t>曼谷素坤逸尊贵钥匙酒店</t>
  </si>
  <si>
    <t>KIMIO IZAWA</t>
  </si>
  <si>
    <t>1405.65</t>
  </si>
  <si>
    <t>221.00</t>
  </si>
  <si>
    <t>2022-03-18 21:38:11</t>
  </si>
  <si>
    <t>2569637</t>
  </si>
  <si>
    <t>欧洲马恩河谷宜必思酒店</t>
  </si>
  <si>
    <t>CULZONI STEFANO EUGENIO</t>
  </si>
  <si>
    <t>1638.39</t>
  </si>
  <si>
    <t>244.00</t>
  </si>
  <si>
    <t>2022-05-30 17:26:03</t>
  </si>
  <si>
    <t>2595023</t>
  </si>
  <si>
    <t>BIN AHMAD NOOR HISYAM</t>
  </si>
  <si>
    <t>2022-06-18 09:45:13</t>
  </si>
  <si>
    <t>2595296</t>
  </si>
  <si>
    <t>岛屿家庭旅馆</t>
  </si>
  <si>
    <t>Mohd Yassin Mahmud</t>
  </si>
  <si>
    <t>269.29</t>
  </si>
  <si>
    <t>40.00</t>
  </si>
  <si>
    <t>2022-06-18 13:28:36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</si>
</sst>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44726</v>
      </c>
      <c r="G2" s="6">
        <v>44732</v>
      </c>
      <c r="H2" s="4">
        <v>1</v>
      </c>
      <c r="I2" s="4">
        <v>6</v>
      </c>
      <c r="J2" s="4">
        <v>6</v>
      </c>
      <c r="K2" s="4" t="s">
        <v>30</v>
      </c>
      <c r="L2" s="4">
        <v>221</v>
      </c>
      <c r="M2" s="4">
        <v>221</v>
      </c>
      <c r="N2" s="4" t="s">
        <v>31</v>
      </c>
      <c r="O2" s="4" t="s">
        <v>32</v>
      </c>
      <c r="P2" s="4" t="s">
        <v>33</v>
      </c>
      <c r="Q2" s="4">
        <v>0</v>
      </c>
      <c r="R2" s="7">
        <v>44638</v>
      </c>
      <c r="S2" s="6">
        <v>44735</v>
      </c>
      <c r="T2" s="4" t="s">
        <v>34</v>
      </c>
      <c r="U2" s="4">
        <v>221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44731</v>
      </c>
      <c r="G3" s="6">
        <v>44732</v>
      </c>
      <c r="H3" s="4">
        <v>1</v>
      </c>
      <c r="I3" s="4">
        <v>1</v>
      </c>
      <c r="J3" s="4">
        <v>1</v>
      </c>
      <c r="K3" s="4" t="s">
        <v>30</v>
      </c>
      <c r="L3" s="4">
        <v>94</v>
      </c>
      <c r="M3" s="4">
        <v>94</v>
      </c>
      <c r="N3" s="4" t="s">
        <v>40</v>
      </c>
      <c r="O3" s="4" t="s">
        <v>32</v>
      </c>
      <c r="P3" s="4" t="s">
        <v>33</v>
      </c>
      <c r="Q3" s="4">
        <v>0</v>
      </c>
      <c r="R3" s="7">
        <v>44711</v>
      </c>
      <c r="S3" s="6">
        <v>44735</v>
      </c>
      <c r="T3" s="4" t="s">
        <v>34</v>
      </c>
      <c r="U3" s="4">
        <v>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44730</v>
      </c>
      <c r="G4" s="6">
        <v>44732</v>
      </c>
      <c r="H4" s="4">
        <v>1</v>
      </c>
      <c r="I4" s="4">
        <v>2</v>
      </c>
      <c r="J4" s="4">
        <v>2</v>
      </c>
      <c r="K4" s="4" t="s">
        <v>30</v>
      </c>
      <c r="L4" s="4">
        <v>244</v>
      </c>
      <c r="M4" s="4">
        <v>244</v>
      </c>
      <c r="N4" s="4" t="s">
        <v>46</v>
      </c>
      <c r="O4" s="4" t="s">
        <v>32</v>
      </c>
      <c r="P4" s="4" t="s">
        <v>33</v>
      </c>
      <c r="Q4" s="4">
        <v>0</v>
      </c>
      <c r="R4" s="7">
        <v>44711</v>
      </c>
      <c r="S4" s="6">
        <v>44735</v>
      </c>
      <c r="T4" s="4" t="s">
        <v>34</v>
      </c>
      <c r="U4" s="4">
        <v>244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44727</v>
      </c>
      <c r="G5" s="6">
        <v>44732</v>
      </c>
      <c r="H5" s="4">
        <v>1</v>
      </c>
      <c r="I5" s="4">
        <v>5</v>
      </c>
      <c r="J5" s="4">
        <v>5</v>
      </c>
      <c r="K5" s="4" t="s">
        <v>30</v>
      </c>
      <c r="L5" s="4">
        <v>650</v>
      </c>
      <c r="M5" s="4">
        <v>650</v>
      </c>
      <c r="N5" s="4" t="s">
        <v>50</v>
      </c>
      <c r="O5" s="4" t="s">
        <v>32</v>
      </c>
      <c r="P5" s="4" t="s">
        <v>33</v>
      </c>
      <c r="Q5" s="4">
        <v>0</v>
      </c>
      <c r="R5" s="7">
        <v>44722</v>
      </c>
      <c r="S5" s="6">
        <v>44735</v>
      </c>
      <c r="T5" s="4" t="s">
        <v>34</v>
      </c>
      <c r="U5" s="4">
        <v>650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44731</v>
      </c>
      <c r="G6" s="6">
        <v>44732</v>
      </c>
      <c r="H6" s="4">
        <v>1</v>
      </c>
      <c r="I6" s="4">
        <v>1</v>
      </c>
      <c r="J6" s="4">
        <v>1</v>
      </c>
      <c r="K6" s="4" t="s">
        <v>30</v>
      </c>
      <c r="L6" s="4">
        <v>82</v>
      </c>
      <c r="M6" s="4">
        <v>82</v>
      </c>
      <c r="N6" s="4" t="s">
        <v>54</v>
      </c>
      <c r="O6" s="4" t="s">
        <v>32</v>
      </c>
      <c r="P6" s="4" t="s">
        <v>33</v>
      </c>
      <c r="Q6" s="4">
        <v>0</v>
      </c>
      <c r="R6" s="7">
        <v>44726</v>
      </c>
      <c r="S6" s="6">
        <v>44735</v>
      </c>
      <c r="T6" s="4" t="s">
        <v>34</v>
      </c>
      <c r="U6" s="4">
        <v>82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44731</v>
      </c>
      <c r="G7" s="6">
        <v>44732</v>
      </c>
      <c r="H7" s="4">
        <v>1</v>
      </c>
      <c r="I7" s="4">
        <v>1</v>
      </c>
      <c r="J7" s="4">
        <v>1</v>
      </c>
      <c r="K7" s="4" t="s">
        <v>30</v>
      </c>
      <c r="L7" s="4">
        <v>48</v>
      </c>
      <c r="M7" s="4">
        <v>48</v>
      </c>
      <c r="N7" s="4" t="s">
        <v>58</v>
      </c>
      <c r="O7" s="4" t="s">
        <v>32</v>
      </c>
      <c r="P7" s="4" t="s">
        <v>33</v>
      </c>
      <c r="Q7" s="4">
        <v>0</v>
      </c>
      <c r="R7" s="7">
        <v>44727</v>
      </c>
      <c r="S7" s="6">
        <v>44735</v>
      </c>
      <c r="T7" s="4" t="s">
        <v>34</v>
      </c>
      <c r="U7" s="4">
        <v>48</v>
      </c>
      <c r="V7" s="4">
        <v>0</v>
      </c>
      <c r="W7" s="4">
        <v>0</v>
      </c>
      <c r="X7" s="4" t="s">
        <v>36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44730</v>
      </c>
      <c r="G8" s="6">
        <v>44732</v>
      </c>
      <c r="H8" s="4">
        <v>1</v>
      </c>
      <c r="I8" s="4">
        <v>2</v>
      </c>
      <c r="J8" s="4">
        <v>2</v>
      </c>
      <c r="K8" s="4" t="s">
        <v>30</v>
      </c>
      <c r="L8" s="4">
        <v>346</v>
      </c>
      <c r="M8" s="4">
        <v>346</v>
      </c>
      <c r="N8" s="4" t="s">
        <v>63</v>
      </c>
      <c r="O8" s="4" t="s">
        <v>32</v>
      </c>
      <c r="P8" s="4" t="s">
        <v>33</v>
      </c>
      <c r="Q8" s="4">
        <v>0</v>
      </c>
      <c r="R8" s="7">
        <v>44728</v>
      </c>
      <c r="S8" s="6">
        <v>44735</v>
      </c>
      <c r="T8" s="4" t="s">
        <v>34</v>
      </c>
      <c r="U8" s="4">
        <v>346</v>
      </c>
      <c r="V8" s="4">
        <v>0</v>
      </c>
      <c r="W8" s="4">
        <v>0</v>
      </c>
      <c r="X8" s="4" t="s">
        <v>36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44731</v>
      </c>
      <c r="G9" s="6">
        <v>44732</v>
      </c>
      <c r="H9" s="4">
        <v>1</v>
      </c>
      <c r="I9" s="4">
        <v>1</v>
      </c>
      <c r="J9" s="4">
        <v>1</v>
      </c>
      <c r="K9" s="4" t="s">
        <v>30</v>
      </c>
      <c r="L9" s="4">
        <v>209</v>
      </c>
      <c r="M9" s="4">
        <v>209</v>
      </c>
      <c r="N9" s="4" t="s">
        <v>68</v>
      </c>
      <c r="O9" s="4" t="s">
        <v>32</v>
      </c>
      <c r="P9" s="4" t="s">
        <v>33</v>
      </c>
      <c r="Q9" s="4">
        <v>0</v>
      </c>
      <c r="R9" s="7">
        <v>44728</v>
      </c>
      <c r="S9" s="6">
        <v>44735</v>
      </c>
      <c r="T9" s="4" t="s">
        <v>34</v>
      </c>
      <c r="U9" s="4">
        <v>209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44731</v>
      </c>
      <c r="G10" s="6">
        <v>44732</v>
      </c>
      <c r="H10" s="4">
        <v>1</v>
      </c>
      <c r="I10" s="4">
        <v>1</v>
      </c>
      <c r="J10" s="4">
        <v>1</v>
      </c>
      <c r="K10" s="4" t="s">
        <v>30</v>
      </c>
      <c r="L10" s="4">
        <v>50</v>
      </c>
      <c r="M10" s="4">
        <v>50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44730</v>
      </c>
      <c r="S10" s="6">
        <v>44735</v>
      </c>
      <c r="T10" s="4" t="s">
        <v>34</v>
      </c>
      <c r="U10" s="4">
        <v>50</v>
      </c>
      <c r="V10" s="4">
        <v>0</v>
      </c>
      <c r="W10" s="4">
        <v>0</v>
      </c>
      <c r="X10" s="4" t="s">
        <v>36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44730</v>
      </c>
      <c r="G11" s="6">
        <v>44732</v>
      </c>
      <c r="H11" s="4">
        <v>1</v>
      </c>
      <c r="I11" s="4">
        <v>2</v>
      </c>
      <c r="J11" s="4">
        <v>2</v>
      </c>
      <c r="K11" s="4" t="s">
        <v>30</v>
      </c>
      <c r="L11" s="4">
        <v>40</v>
      </c>
      <c r="M11" s="4">
        <v>40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44730</v>
      </c>
      <c r="S11" s="6">
        <v>44735</v>
      </c>
      <c r="T11" s="4" t="s">
        <v>34</v>
      </c>
      <c r="U11" s="4">
        <v>40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44731</v>
      </c>
      <c r="G12" s="6">
        <v>44732</v>
      </c>
      <c r="H12" s="4">
        <v>1</v>
      </c>
      <c r="I12" s="4">
        <v>1</v>
      </c>
      <c r="J12" s="4">
        <v>1</v>
      </c>
      <c r="K12" s="4" t="s">
        <v>30</v>
      </c>
      <c r="L12" s="4">
        <v>50</v>
      </c>
      <c r="M12" s="4">
        <v>50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44730</v>
      </c>
      <c r="S12" s="6">
        <v>44735</v>
      </c>
      <c r="T12" s="4" t="s">
        <v>34</v>
      </c>
      <c r="U12" s="4">
        <v>50</v>
      </c>
      <c r="V12" s="4">
        <v>0</v>
      </c>
      <c r="W12" s="4">
        <v>0</v>
      </c>
      <c r="X12" s="4" t="s">
        <v>36</v>
      </c>
      <c r="Y12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17677220774</v>
      </c>
      <c r="B2" s="6">
        <v>44726</v>
      </c>
      <c r="C2" s="6">
        <v>44732</v>
      </c>
      <c r="D2" s="4">
        <v>221</v>
      </c>
      <c r="E2" s="4" t="str">
        <f>VLOOKUP(A2,HOP!A:L,12,0)</f>
        <v>221.00</v>
      </c>
      <c r="F2" s="4" t="str">
        <f>VLOOKUP(A2,HOP!A:C,3,0)</f>
        <v>2473474</v>
      </c>
      <c r="G2" s="4">
        <f>D2-E2</f>
        <v>0</v>
      </c>
      <c r="H2" s="4" t="str">
        <f>$H$1&amp;F2</f>
        <v>，2473474</v>
      </c>
      <c r="I2" s="4" t="str">
        <f>VLOOKUP(A2,HOP!A:U,21,0)</f>
        <v>直连</v>
      </c>
    </row>
    <row r="3" s="4" customFormat="1" spans="1:9">
      <c r="A3" s="5">
        <v>18020637420</v>
      </c>
      <c r="B3" s="6">
        <v>44731</v>
      </c>
      <c r="C3" s="6">
        <v>44732</v>
      </c>
      <c r="D3" s="4">
        <v>94</v>
      </c>
      <c r="E3" s="4" t="str">
        <f>VLOOKUP(A3,HOP!A:L,12,0)</f>
        <v>94.00</v>
      </c>
      <c r="F3" s="4" t="str">
        <f>VLOOKUP(A3,HOP!A:C,3,0)</f>
        <v>2568863</v>
      </c>
      <c r="G3" s="4">
        <f t="shared" ref="G3:G12" si="0">D3-E3</f>
        <v>0</v>
      </c>
      <c r="H3" s="4" t="str">
        <f t="shared" ref="H3:H12" si="1">$H$1&amp;F3</f>
        <v>，2568863</v>
      </c>
      <c r="I3" s="4" t="str">
        <f>VLOOKUP(A3,HOP!A:U,21,0)</f>
        <v>直连</v>
      </c>
    </row>
    <row r="4" s="4" customFormat="1" spans="1:9">
      <c r="A4" s="5">
        <v>18022999007</v>
      </c>
      <c r="B4" s="6">
        <v>44730</v>
      </c>
      <c r="C4" s="6">
        <v>44732</v>
      </c>
      <c r="D4" s="4">
        <v>244</v>
      </c>
      <c r="E4" s="4" t="str">
        <f>VLOOKUP(A4,HOP!A:L,12,0)</f>
        <v>244.00</v>
      </c>
      <c r="F4" s="4" t="str">
        <f>VLOOKUP(A4,HOP!A:C,3,0)</f>
        <v>2569637</v>
      </c>
      <c r="G4" s="4">
        <f t="shared" si="0"/>
        <v>0</v>
      </c>
      <c r="H4" s="4" t="str">
        <f t="shared" si="1"/>
        <v>，2569637</v>
      </c>
      <c r="I4" s="4" t="str">
        <f>VLOOKUP(A4,HOP!A:U,21,0)</f>
        <v>直连</v>
      </c>
    </row>
    <row r="5" s="4" customFormat="1" spans="1:9">
      <c r="A5" s="5">
        <v>18087461636</v>
      </c>
      <c r="B5" s="6">
        <v>44727</v>
      </c>
      <c r="C5" s="6">
        <v>44732</v>
      </c>
      <c r="D5" s="4">
        <v>650</v>
      </c>
      <c r="E5" s="4" t="str">
        <f>VLOOKUP(A5,HOP!A:L,12,0)</f>
        <v>650.00</v>
      </c>
      <c r="F5" s="4" t="str">
        <f>VLOOKUP(A5,HOP!A:C,3,0)</f>
        <v>2584505</v>
      </c>
      <c r="G5" s="4">
        <f t="shared" si="0"/>
        <v>0</v>
      </c>
      <c r="H5" s="4" t="str">
        <f t="shared" si="1"/>
        <v>，2584505</v>
      </c>
      <c r="I5" s="4" t="str">
        <f>VLOOKUP(A5,HOP!A:U,21,0)</f>
        <v>直连</v>
      </c>
    </row>
    <row r="6" s="4" customFormat="1" spans="1:9">
      <c r="A6" s="5">
        <v>18120788625</v>
      </c>
      <c r="B6" s="6">
        <v>44731</v>
      </c>
      <c r="C6" s="6">
        <v>44732</v>
      </c>
      <c r="D6" s="4">
        <v>82</v>
      </c>
      <c r="E6" s="4" t="str">
        <f>VLOOKUP(A6,HOP!A:L,12,0)</f>
        <v>82.00</v>
      </c>
      <c r="F6" s="4" t="str">
        <f>VLOOKUP(A6,HOP!A:C,3,0)</f>
        <v>2590833</v>
      </c>
      <c r="G6" s="4">
        <f t="shared" si="0"/>
        <v>0</v>
      </c>
      <c r="H6" s="4" t="str">
        <f t="shared" si="1"/>
        <v>，2590833</v>
      </c>
      <c r="I6" s="4" t="str">
        <f>VLOOKUP(A6,HOP!A:U,21,0)</f>
        <v>直连</v>
      </c>
    </row>
    <row r="7" s="4" customFormat="1" spans="1:9">
      <c r="A7" s="5">
        <v>18121125007</v>
      </c>
      <c r="B7" s="6">
        <v>44731</v>
      </c>
      <c r="C7" s="6">
        <v>44732</v>
      </c>
      <c r="D7" s="4">
        <v>48</v>
      </c>
      <c r="E7" s="4" t="str">
        <f>VLOOKUP(A7,HOP!A:L,12,0)</f>
        <v>48.00</v>
      </c>
      <c r="F7" s="4" t="str">
        <f>VLOOKUP(A7,HOP!A:C,3,0)</f>
        <v>2590940</v>
      </c>
      <c r="G7" s="4">
        <f t="shared" si="0"/>
        <v>0</v>
      </c>
      <c r="H7" s="4" t="str">
        <f t="shared" si="1"/>
        <v>，2590940</v>
      </c>
      <c r="I7" s="4" t="str">
        <f>VLOOKUP(A7,HOP!A:U,21,0)</f>
        <v>直连</v>
      </c>
    </row>
    <row r="8" s="4" customFormat="1" spans="1:9">
      <c r="A8" s="5">
        <v>18127985697</v>
      </c>
      <c r="B8" s="6">
        <v>44730</v>
      </c>
      <c r="C8" s="6">
        <v>44732</v>
      </c>
      <c r="D8" s="4">
        <v>346</v>
      </c>
      <c r="E8" s="4" t="str">
        <f>VLOOKUP(A8,HOP!A:L,12,0)</f>
        <v>346.00</v>
      </c>
      <c r="F8" s="4" t="str">
        <f>VLOOKUP(A8,HOP!A:C,3,0)</f>
        <v>2592351</v>
      </c>
      <c r="G8" s="4">
        <f t="shared" si="0"/>
        <v>0</v>
      </c>
      <c r="H8" s="4" t="str">
        <f t="shared" si="1"/>
        <v>，2592351</v>
      </c>
      <c r="I8" s="4" t="str">
        <f>VLOOKUP(A8,HOP!A:U,21,0)</f>
        <v>直连</v>
      </c>
    </row>
    <row r="9" s="4" customFormat="1" spans="1:9">
      <c r="A9" s="5">
        <v>18128446895</v>
      </c>
      <c r="B9" s="6">
        <v>44731</v>
      </c>
      <c r="C9" s="6">
        <v>44732</v>
      </c>
      <c r="D9" s="4">
        <v>209</v>
      </c>
      <c r="E9" s="4" t="str">
        <f>VLOOKUP(A9,HOP!A:L,12,0)</f>
        <v>209.00</v>
      </c>
      <c r="F9" s="4" t="str">
        <f>VLOOKUP(A9,HOP!A:C,3,0)</f>
        <v>2592518</v>
      </c>
      <c r="G9" s="4">
        <f t="shared" si="0"/>
        <v>0</v>
      </c>
      <c r="H9" s="4" t="str">
        <f t="shared" si="1"/>
        <v>，2592518</v>
      </c>
      <c r="I9" s="4" t="str">
        <f>VLOOKUP(A9,HOP!A:U,21,0)</f>
        <v>直连</v>
      </c>
    </row>
    <row r="10" s="4" customFormat="1" spans="1:9">
      <c r="A10" s="5">
        <v>18145697076</v>
      </c>
      <c r="B10" s="6">
        <v>44731</v>
      </c>
      <c r="C10" s="6">
        <v>44732</v>
      </c>
      <c r="D10" s="4">
        <v>50</v>
      </c>
      <c r="E10" s="4" t="str">
        <f>VLOOKUP(A10,HOP!A:L,12,0)</f>
        <v>50.00</v>
      </c>
      <c r="F10" s="4" t="str">
        <f>VLOOKUP(A10,HOP!A:C,3,0)</f>
        <v>2595023</v>
      </c>
      <c r="G10" s="4">
        <f t="shared" si="0"/>
        <v>0</v>
      </c>
      <c r="H10" s="4" t="str">
        <f t="shared" si="1"/>
        <v>，2595023</v>
      </c>
      <c r="I10" s="4" t="str">
        <f>VLOOKUP(A10,HOP!A:U,21,0)</f>
        <v>直连</v>
      </c>
    </row>
    <row r="11" s="4" customFormat="1" spans="1:9">
      <c r="A11" s="5">
        <v>18146756613</v>
      </c>
      <c r="B11" s="6">
        <v>44730</v>
      </c>
      <c r="C11" s="6">
        <v>44732</v>
      </c>
      <c r="D11" s="4">
        <v>40</v>
      </c>
      <c r="E11" s="4" t="str">
        <f>VLOOKUP(A11,HOP!A:L,12,0)</f>
        <v>40.00</v>
      </c>
      <c r="F11" s="4" t="str">
        <f>VLOOKUP(A11,HOP!A:C,3,0)</f>
        <v>2595296</v>
      </c>
      <c r="G11" s="4">
        <f t="shared" si="0"/>
        <v>0</v>
      </c>
      <c r="H11" s="4" t="str">
        <f t="shared" si="1"/>
        <v>，2595296</v>
      </c>
      <c r="I11" s="4" t="str">
        <f>VLOOKUP(A11,HOP!A:U,21,0)</f>
        <v>直连</v>
      </c>
    </row>
    <row r="12" s="4" customFormat="1" spans="1:9">
      <c r="A12" s="5">
        <v>18147283818</v>
      </c>
      <c r="B12" s="6">
        <v>44731</v>
      </c>
      <c r="C12" s="6">
        <v>44732</v>
      </c>
      <c r="D12" s="4">
        <v>50</v>
      </c>
      <c r="E12" s="4" t="str">
        <f>VLOOKUP(A12,HOP!A:L,12,0)</f>
        <v>50.00</v>
      </c>
      <c r="F12" s="4" t="str">
        <f>VLOOKUP(A12,HOP!A:C,3,0)</f>
        <v>2595459</v>
      </c>
      <c r="G12" s="4">
        <f t="shared" si="0"/>
        <v>0</v>
      </c>
      <c r="H12" s="4" t="str">
        <f t="shared" si="1"/>
        <v>，2595459</v>
      </c>
      <c r="I12" s="4" t="str">
        <f>VLOOKUP(A12,HOP!A:U,21,0)</f>
        <v>直连</v>
      </c>
    </row>
    <row r="14" spans="4:4">
      <c r="D14" s="4">
        <f>SUM(D2:D13)</f>
        <v>2034</v>
      </c>
    </row>
    <row r="19" spans="1:1">
      <c r="A19" s="4" t="s">
        <v>82</v>
      </c>
    </row>
    <row r="20" spans="1:1">
      <c r="A20" s="4" t="s">
        <v>83</v>
      </c>
    </row>
    <row r="21" spans="1:1">
      <c r="A21" s="4" t="s">
        <v>84</v>
      </c>
    </row>
  </sheetData>
  <autoFilter ref="A1:X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3">
        <v>18020637420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</row>
    <row r="3" s="1" customFormat="1" spans="1:21">
      <c r="A3" s="3">
        <v>18087461636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108</v>
      </c>
      <c r="H3" s="1" t="s">
        <v>109</v>
      </c>
      <c r="I3" s="1" t="s">
        <v>125</v>
      </c>
      <c r="J3" s="1" t="s">
        <v>30</v>
      </c>
      <c r="K3" s="1" t="s">
        <v>126</v>
      </c>
      <c r="L3" s="1" t="s">
        <v>126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127</v>
      </c>
      <c r="S3" s="1" t="s">
        <v>117</v>
      </c>
      <c r="T3" s="1" t="s">
        <v>118</v>
      </c>
      <c r="U3" s="1" t="s">
        <v>119</v>
      </c>
    </row>
    <row r="4" s="1" customFormat="1" spans="1:21">
      <c r="A4" s="3">
        <v>18120788625</v>
      </c>
      <c r="B4" s="1" t="s">
        <v>128</v>
      </c>
      <c r="C4" s="1" t="s">
        <v>129</v>
      </c>
      <c r="D4" s="1" t="s">
        <v>130</v>
      </c>
      <c r="E4" s="1" t="s">
        <v>131</v>
      </c>
      <c r="F4" s="1" t="s">
        <v>107</v>
      </c>
      <c r="G4" s="1" t="s">
        <v>108</v>
      </c>
      <c r="H4" s="1" t="s">
        <v>109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134</v>
      </c>
      <c r="S4" s="1" t="s">
        <v>117</v>
      </c>
      <c r="T4" s="1" t="s">
        <v>118</v>
      </c>
      <c r="U4" s="1" t="s">
        <v>119</v>
      </c>
    </row>
    <row r="5" s="1" customFormat="1" spans="1:21">
      <c r="A5" s="3">
        <v>18121125007</v>
      </c>
      <c r="B5" s="1" t="s">
        <v>124</v>
      </c>
      <c r="C5" s="1" t="s">
        <v>135</v>
      </c>
      <c r="D5" s="1" t="s">
        <v>136</v>
      </c>
      <c r="E5" s="1" t="s">
        <v>137</v>
      </c>
      <c r="F5" s="1" t="s">
        <v>107</v>
      </c>
      <c r="G5" s="1" t="s">
        <v>108</v>
      </c>
      <c r="H5" s="1" t="s">
        <v>109</v>
      </c>
      <c r="I5" s="1" t="s">
        <v>138</v>
      </c>
      <c r="J5" s="1" t="s">
        <v>30</v>
      </c>
      <c r="K5" s="1" t="s">
        <v>139</v>
      </c>
      <c r="L5" s="1" t="s">
        <v>139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140</v>
      </c>
      <c r="S5" s="1" t="s">
        <v>117</v>
      </c>
      <c r="T5" s="1" t="s">
        <v>118</v>
      </c>
      <c r="U5" s="1" t="s">
        <v>119</v>
      </c>
    </row>
    <row r="6" s="1" customFormat="1" spans="1:21">
      <c r="A6" s="3">
        <v>18127985697</v>
      </c>
      <c r="B6" s="1" t="s">
        <v>141</v>
      </c>
      <c r="C6" s="1" t="s">
        <v>142</v>
      </c>
      <c r="D6" s="1" t="s">
        <v>143</v>
      </c>
      <c r="E6" s="1" t="s">
        <v>144</v>
      </c>
      <c r="F6" s="1" t="s">
        <v>145</v>
      </c>
      <c r="G6" s="1" t="s">
        <v>108</v>
      </c>
      <c r="H6" s="1" t="s">
        <v>109</v>
      </c>
      <c r="I6" s="1" t="s">
        <v>146</v>
      </c>
      <c r="J6" s="1" t="s">
        <v>30</v>
      </c>
      <c r="K6" s="1" t="s">
        <v>147</v>
      </c>
      <c r="L6" s="1" t="s">
        <v>147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148</v>
      </c>
      <c r="S6" s="1" t="s">
        <v>117</v>
      </c>
      <c r="T6" s="1" t="s">
        <v>118</v>
      </c>
      <c r="U6" s="1" t="s">
        <v>119</v>
      </c>
    </row>
    <row r="7" s="1" customFormat="1" spans="1:21">
      <c r="A7" s="3">
        <v>18128446895</v>
      </c>
      <c r="B7" s="1" t="s">
        <v>141</v>
      </c>
      <c r="C7" s="1" t="s">
        <v>149</v>
      </c>
      <c r="D7" s="1" t="s">
        <v>150</v>
      </c>
      <c r="E7" s="1" t="s">
        <v>151</v>
      </c>
      <c r="F7" s="1" t="s">
        <v>107</v>
      </c>
      <c r="G7" s="1" t="s">
        <v>108</v>
      </c>
      <c r="H7" s="1" t="s">
        <v>109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154</v>
      </c>
      <c r="S7" s="1" t="s">
        <v>117</v>
      </c>
      <c r="T7" s="1" t="s">
        <v>118</v>
      </c>
      <c r="U7" s="1" t="s">
        <v>119</v>
      </c>
    </row>
    <row r="8" s="1" customFormat="1" spans="1:21">
      <c r="A8" s="3">
        <v>18147283818</v>
      </c>
      <c r="B8" s="1" t="s">
        <v>145</v>
      </c>
      <c r="C8" s="1" t="s">
        <v>155</v>
      </c>
      <c r="D8" s="1" t="s">
        <v>156</v>
      </c>
      <c r="E8" s="1" t="s">
        <v>157</v>
      </c>
      <c r="F8" s="1" t="s">
        <v>107</v>
      </c>
      <c r="G8" s="1" t="s">
        <v>108</v>
      </c>
      <c r="H8" s="1" t="s">
        <v>109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160</v>
      </c>
      <c r="S8" s="1" t="s">
        <v>117</v>
      </c>
      <c r="T8" s="1" t="s">
        <v>118</v>
      </c>
      <c r="U8" s="1" t="s">
        <v>119</v>
      </c>
    </row>
    <row r="9" s="1" customFormat="1" spans="1:21">
      <c r="A9" s="3">
        <v>17677220774</v>
      </c>
      <c r="B9" s="1" t="s">
        <v>161</v>
      </c>
      <c r="C9" s="1" t="s">
        <v>162</v>
      </c>
      <c r="D9" s="1" t="s">
        <v>163</v>
      </c>
      <c r="E9" s="1" t="s">
        <v>164</v>
      </c>
      <c r="F9" s="1" t="s">
        <v>128</v>
      </c>
      <c r="G9" s="1" t="s">
        <v>108</v>
      </c>
      <c r="H9" s="1" t="s">
        <v>109</v>
      </c>
      <c r="I9" s="1" t="s">
        <v>165</v>
      </c>
      <c r="J9" s="1" t="s">
        <v>30</v>
      </c>
      <c r="K9" s="1" t="s">
        <v>166</v>
      </c>
      <c r="L9" s="1" t="s">
        <v>166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167</v>
      </c>
      <c r="S9" s="1" t="s">
        <v>117</v>
      </c>
      <c r="T9" s="1" t="s">
        <v>118</v>
      </c>
      <c r="U9" s="1" t="s">
        <v>119</v>
      </c>
    </row>
    <row r="10" s="1" customFormat="1" spans="1:21">
      <c r="A10" s="3">
        <v>18022999007</v>
      </c>
      <c r="B10" s="1" t="s">
        <v>103</v>
      </c>
      <c r="C10" s="1" t="s">
        <v>168</v>
      </c>
      <c r="D10" s="1" t="s">
        <v>169</v>
      </c>
      <c r="E10" s="1" t="s">
        <v>170</v>
      </c>
      <c r="F10" s="1" t="s">
        <v>145</v>
      </c>
      <c r="G10" s="1" t="s">
        <v>108</v>
      </c>
      <c r="H10" s="1" t="s">
        <v>109</v>
      </c>
      <c r="I10" s="1" t="s">
        <v>171</v>
      </c>
      <c r="J10" s="1" t="s">
        <v>30</v>
      </c>
      <c r="K10" s="1" t="s">
        <v>172</v>
      </c>
      <c r="L10" s="1" t="s">
        <v>172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173</v>
      </c>
      <c r="S10" s="1" t="s">
        <v>117</v>
      </c>
      <c r="T10" s="1" t="s">
        <v>118</v>
      </c>
      <c r="U10" s="1" t="s">
        <v>119</v>
      </c>
    </row>
    <row r="11" s="1" customFormat="1" spans="1:21">
      <c r="A11" s="3">
        <v>18145697076</v>
      </c>
      <c r="B11" s="1" t="s">
        <v>145</v>
      </c>
      <c r="C11" s="1" t="s">
        <v>174</v>
      </c>
      <c r="D11" s="1" t="s">
        <v>156</v>
      </c>
      <c r="E11" s="1" t="s">
        <v>175</v>
      </c>
      <c r="F11" s="1" t="s">
        <v>107</v>
      </c>
      <c r="G11" s="1" t="s">
        <v>108</v>
      </c>
      <c r="H11" s="1" t="s">
        <v>109</v>
      </c>
      <c r="I11" s="1" t="s">
        <v>158</v>
      </c>
      <c r="J11" s="1" t="s">
        <v>30</v>
      </c>
      <c r="K11" s="1" t="s">
        <v>159</v>
      </c>
      <c r="L11" s="1" t="s">
        <v>159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115</v>
      </c>
      <c r="R11" s="1" t="s">
        <v>176</v>
      </c>
      <c r="S11" s="1" t="s">
        <v>117</v>
      </c>
      <c r="T11" s="1" t="s">
        <v>118</v>
      </c>
      <c r="U11" s="1" t="s">
        <v>119</v>
      </c>
    </row>
    <row r="12" s="1" customFormat="1" spans="1:21">
      <c r="A12" s="3">
        <v>18146756613</v>
      </c>
      <c r="B12" s="1" t="s">
        <v>145</v>
      </c>
      <c r="C12" s="1" t="s">
        <v>177</v>
      </c>
      <c r="D12" s="1" t="s">
        <v>178</v>
      </c>
      <c r="E12" s="1" t="s">
        <v>179</v>
      </c>
      <c r="F12" s="1" t="s">
        <v>145</v>
      </c>
      <c r="G12" s="1" t="s">
        <v>108</v>
      </c>
      <c r="H12" s="1" t="s">
        <v>109</v>
      </c>
      <c r="I12" s="1" t="s">
        <v>180</v>
      </c>
      <c r="J12" s="1" t="s">
        <v>30</v>
      </c>
      <c r="K12" s="1" t="s">
        <v>181</v>
      </c>
      <c r="L12" s="1" t="s">
        <v>181</v>
      </c>
      <c r="M12" s="1" t="s">
        <v>112</v>
      </c>
      <c r="N12" s="1" t="s">
        <v>112</v>
      </c>
      <c r="O12" s="1" t="s">
        <v>113</v>
      </c>
      <c r="P12" s="1" t="s">
        <v>114</v>
      </c>
      <c r="Q12" s="1" t="s">
        <v>115</v>
      </c>
      <c r="R12" s="1" t="s">
        <v>182</v>
      </c>
      <c r="S12" s="1" t="s">
        <v>117</v>
      </c>
      <c r="T12" s="1" t="s">
        <v>118</v>
      </c>
      <c r="U12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2022-06-23T02:08:36Z</dcterms:created>
  <dcterms:modified xsi:type="dcterms:W3CDTF">2022-06-23T02:12:54Z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4ED54537AD3946D39B1637F73D56E64E</vt:lpwstr>
  </property>
  <property fmtid="{D5CDD505-2E9C-101B-9397-08002B2CF9AE}" pid="3" name="KSOProductBuildVer">
    <vt:lpwstr>2052-11.1.0.11830</vt:lpwstr>
  </property>
</Properties>
</file>