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<sst xmlns="http://schemas.openxmlformats.org/spreadsheetml/2006/main" count="815" uniqueCount="238">
  <si>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</si>
  <si>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</si>
  <si>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</si>
  <si>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</si>
  <si>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</si>
  <si>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</si>
  <si>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</si>
  <si>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</si>
  <si>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</si>
  <si>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</si>
  <si>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</si>
  <si>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</si>
  <si>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</si>
  <si>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</si>
  <si>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</si>
  <si>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</si>
  <si>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</si>
  <si>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</si>
  <si>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</si>
  <si>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</si>
  <si>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</si>
  <si>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</si>
  <si>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</si>
  <si>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</si>
  <si>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</si>
  <si>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18114725572	</t>
  </si>
  <si>
    <t>Ctrip</t>
  </si>
  <si>
    <t>正常</t>
  </si>
  <si>
    <t>[博兴]7天优品酒店(博兴乐安大街店)(71494918)</t>
  </si>
  <si>
    <t>轻享大床房&lt;双人入住&gt;&lt;内宾&gt;&lt;预付&gt;&lt;双早&gt;</t>
  </si>
  <si>
    <t>CNY</t>
  </si>
  <si>
    <t>张海丽</t>
  </si>
  <si>
    <t>CA11323220622CNY</t>
  </si>
  <si>
    <t>未提现</t>
  </si>
  <si>
    <t>携程开票</t>
  </si>
  <si>
    <t xml:space="preserve">	</t>
  </si>
  <si>
    <t xml:space="preserve">18127342249	</t>
  </si>
  <si>
    <t>[昆明]城市便捷酒店（昆明高铁南站大学城店）(72814832)</t>
  </si>
  <si>
    <t>标准大床房&lt;双人入住&gt;&lt;内宾&gt;&lt;预付&gt;&lt;双早&gt;</t>
  </si>
  <si>
    <t>陈思礼</t>
  </si>
  <si>
    <t>退单</t>
  </si>
  <si>
    <t xml:space="preserve">18137575754	</t>
  </si>
  <si>
    <t>[包头]维也纳国际酒店(包头正翔国际店)(83833066)</t>
  </si>
  <si>
    <t>标准双床房&lt;双人入住&gt;&lt;内宾&gt;&lt;预付&gt;&lt;双早&gt;</t>
  </si>
  <si>
    <t>李光炜,薛中凯</t>
  </si>
  <si>
    <t xml:space="preserve">18138223770	</t>
  </si>
  <si>
    <t>[苏州]维也纳国际酒店（苏州东吴南路红庄地铁站店）(83798342)</t>
  </si>
  <si>
    <t>豪华大床房&lt;双人入住&gt;&lt;内宾&gt;&lt;预付&gt;&lt;双早&gt;</t>
  </si>
  <si>
    <t>王民越</t>
  </si>
  <si>
    <t xml:space="preserve">18141009170	</t>
  </si>
  <si>
    <t>[广州]城市便捷酒店(广州增城万达地铁站店)(71583206)</t>
  </si>
  <si>
    <t>精选大床房&lt;双人入住&gt;&lt;内宾&gt;&lt;预付&gt;&lt;无早&gt;</t>
  </si>
  <si>
    <t>王芬</t>
  </si>
  <si>
    <t xml:space="preserve">18142102878	</t>
  </si>
  <si>
    <t>[泾县]维也纳3好酒店(泾县荷花塘店)(83857250)</t>
  </si>
  <si>
    <t>高级双床房&lt;双人入住&gt;&lt;内宾&gt;&lt;预付&gt;&lt;双早&gt;</t>
  </si>
  <si>
    <t>陈建林,汪慧琴</t>
  </si>
  <si>
    <t xml:space="preserve">18142212876	</t>
  </si>
  <si>
    <t>[射阳]锦江之星品尚(射阳幸福华城店)(71451032)</t>
  </si>
  <si>
    <t>单人房A&lt;单人入住&gt;&lt;内宾&gt;&lt;预付&gt;&lt;单早&gt;</t>
  </si>
  <si>
    <t>金今红</t>
  </si>
  <si>
    <t xml:space="preserve">18142645244	</t>
  </si>
  <si>
    <t>[青岛]7天连锁酒店(青岛海尔园地铁大厦九水西路店)(73267655)</t>
  </si>
  <si>
    <t>经济房&lt;双人入住&gt;&lt;内宾&gt;&lt;预付&gt;&lt;双早&gt;</t>
  </si>
  <si>
    <t>张瑞佳</t>
  </si>
  <si>
    <t xml:space="preserve">18145312665	</t>
  </si>
  <si>
    <t>[西宁]白玉兰酒店(西宁大十字莫家街店)(60986944)</t>
  </si>
  <si>
    <t>轻雅大床房&lt;双人入住&gt;&lt;内宾&gt;&lt;预付&gt;&lt;双早&gt;</t>
  </si>
  <si>
    <t>曾于萍</t>
  </si>
  <si>
    <t xml:space="preserve">18145524959	</t>
  </si>
  <si>
    <t>[太原]维也纳国际酒店(太原南站店)(83840820)</t>
  </si>
  <si>
    <t>今润觉</t>
  </si>
  <si>
    <t xml:space="preserve">18145629490	</t>
  </si>
  <si>
    <t>[东莞]维也纳酒店(东莞厚街万达广场店)(79028515)</t>
  </si>
  <si>
    <t>黄拥军</t>
  </si>
  <si>
    <t xml:space="preserve">18145685037	</t>
  </si>
  <si>
    <t>江岳云</t>
  </si>
  <si>
    <t xml:space="preserve">18146005340	</t>
  </si>
  <si>
    <t>[东营]锦江之星(东营西二路店)(71451739)</t>
  </si>
  <si>
    <t>范全福</t>
  </si>
  <si>
    <t xml:space="preserve">18146120743	</t>
  </si>
  <si>
    <t>李盈</t>
  </si>
  <si>
    <t xml:space="preserve">18146495003	</t>
  </si>
  <si>
    <t>[合肥]维也纳酒店(合肥长江东路店)(83983373)</t>
  </si>
  <si>
    <t>赵松明</t>
  </si>
  <si>
    <t xml:space="preserve">18147079643	</t>
  </si>
  <si>
    <t>[武汉]城市便捷酒店(武汉百步亭店)(71632115)</t>
  </si>
  <si>
    <t>特惠大床房&lt;双人入住&gt;&lt;内宾&gt;&lt;预付&gt;&lt;无早&gt;</t>
  </si>
  <si>
    <t>童文胜</t>
  </si>
  <si>
    <t xml:space="preserve">18149119175	</t>
  </si>
  <si>
    <t>[东莞]麗枫酒店(东莞虎门广场店)(71010088)</t>
  </si>
  <si>
    <t>标准单人房&lt;双人入住&gt;&lt;内宾&gt;&lt;预付&gt;&lt;无早&gt;</t>
  </si>
  <si>
    <t>王跃</t>
  </si>
  <si>
    <t xml:space="preserve">18149574575	</t>
  </si>
  <si>
    <t>[太仓]维也纳国际酒店(太仓南站南洋广场店)(65979776)</t>
  </si>
  <si>
    <t>商务双床房&lt;双人入住&gt;&lt;内宾&gt;&lt;预付&gt;&lt;双早&gt;</t>
  </si>
  <si>
    <t>陈成</t>
  </si>
  <si>
    <t xml:space="preserve">18149586863	</t>
  </si>
  <si>
    <t>高级大床房&lt;双人入住&gt;&lt;内宾&gt;&lt;预付&gt;&lt;双早&gt;</t>
  </si>
  <si>
    <t xml:space="preserve">18149987732	</t>
  </si>
  <si>
    <t>[汝城]城市便捷（汝城卢阳汽车站店）(78098432)</t>
  </si>
  <si>
    <t>特惠大床房&lt;双人入住&gt;&lt;内宾&gt;&lt;预付&gt;&lt;双早&gt;</t>
  </si>
  <si>
    <t>王腾飞</t>
  </si>
  <si>
    <t xml:space="preserve">18150341896	</t>
  </si>
  <si>
    <t>[象山]维也纳国际酒店(象山客运东站店)(83962874)</t>
  </si>
  <si>
    <t>林国强</t>
  </si>
  <si>
    <t xml:space="preserve">18150374234	</t>
  </si>
  <si>
    <t>[合肥]锦江之星(合肥长江西路大蜀山地铁站店)(71495360)</t>
  </si>
  <si>
    <t>商务房B&lt;双人入住&gt;&lt;内宾&gt;&lt;预付&gt;&lt;双早&gt;</t>
  </si>
  <si>
    <t>乔印景</t>
  </si>
  <si>
    <t xml:space="preserve">18151059631	</t>
  </si>
  <si>
    <t>[仁怀]维也纳酒店(仁怀国酒大道茅台医院店)(83828726)</t>
  </si>
  <si>
    <t>郑和平</t>
  </si>
  <si>
    <t>取消</t>
  </si>
  <si>
    <t>，</t>
  </si>
  <si>
    <t>等财务改账</t>
  </si>
  <si>
    <t>A220624105155481</t>
  </si>
  <si>
    <t>CNY / HKD 当前参考汇率: 1.171828467</t>
  </si>
  <si>
    <t>总计：4999.59 CNY/
5858.66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</si>
  <si>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</si>
  <si>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</si>
  <si>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</si>
  <si>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</si>
  <si>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</si>
  <si>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</si>
  <si>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</si>
  <si>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</si>
  <si>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</si>
  <si>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</si>
  <si>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</si>
  <si>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</si>
  <si>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</si>
  <si>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</si>
  <si>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</si>
  <si>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</si>
  <si>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</si>
  <si>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</si>
  <si>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</si>
  <si>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2595843</t>
  </si>
  <si>
    <t>锦江之星(合肥长江西路大蜀山地铁站店)</t>
  </si>
  <si>
    <t>2022-06-19</t>
  </si>
  <si>
    <t>退房日月结</t>
  </si>
  <si>
    <t>158.10</t>
  </si>
  <si>
    <t>RMB</t>
  </si>
  <si>
    <t>0</t>
  </si>
  <si>
    <t>0.00</t>
  </si>
  <si>
    <t>携程汇智国内直连</t>
  </si>
  <si>
    <t>1861</t>
  </si>
  <si>
    <t>2022-06-18 20:02:23</t>
  </si>
  <si>
    <t>否</t>
  </si>
  <si>
    <t>汇智国际旅游发展有限公司</t>
  </si>
  <si>
    <t>直连</t>
  </si>
  <si>
    <t>2595832</t>
  </si>
  <si>
    <t>维也纳国际酒店(象山客运东站店)</t>
  </si>
  <si>
    <t>216.24</t>
  </si>
  <si>
    <t>2022-06-18 19:55:38</t>
  </si>
  <si>
    <t>2595748</t>
  </si>
  <si>
    <t>城市便捷（汝城卢阳汽车站店）</t>
  </si>
  <si>
    <t>144.43</t>
  </si>
  <si>
    <t>2022-06-18 18:40:52</t>
  </si>
  <si>
    <t>2595622</t>
  </si>
  <si>
    <t>维也纳国际酒店(江苏太仓南站南洋广场店)</t>
  </si>
  <si>
    <t>2022-06-18 17:18:20</t>
  </si>
  <si>
    <t>2595618</t>
  </si>
  <si>
    <t>232.56</t>
  </si>
  <si>
    <t>2022-06-18 17:15:49</t>
  </si>
  <si>
    <t>2595518</t>
  </si>
  <si>
    <t>麗枫酒店(东莞虎门广场店)</t>
  </si>
  <si>
    <t>172.90</t>
  </si>
  <si>
    <t>2022-06-18 16:12:30</t>
  </si>
  <si>
    <t>2595381</t>
  </si>
  <si>
    <t>城市便捷酒店(武汉百步亭店)</t>
  </si>
  <si>
    <t>197.96</t>
  </si>
  <si>
    <t>2022-06-18 14:25:25</t>
  </si>
  <si>
    <t>2595228</t>
  </si>
  <si>
    <t>维也纳酒店(合肥长江东路店)</t>
  </si>
  <si>
    <t>180.54</t>
  </si>
  <si>
    <t>2022-06-18 12:35:31</t>
  </si>
  <si>
    <t>2595130</t>
  </si>
  <si>
    <t>城市便捷酒店(广州增城万达地铁站店)</t>
  </si>
  <si>
    <t>239.37</t>
  </si>
  <si>
    <t>2022-06-18 11:25:25</t>
  </si>
  <si>
    <t>2595096</t>
  </si>
  <si>
    <t>锦江之星(东营西二路店)</t>
  </si>
  <si>
    <t>90.78</t>
  </si>
  <si>
    <t>2022-06-18 11:01:16</t>
  </si>
  <si>
    <t>2595016</t>
  </si>
  <si>
    <t>维也纳酒店(东莞厚街万达广场店)</t>
  </si>
  <si>
    <t>183.60</t>
  </si>
  <si>
    <t>2022-06-18 09:39:45</t>
  </si>
  <si>
    <t>2594994</t>
  </si>
  <si>
    <t>2022-06-18 09:22:44</t>
  </si>
  <si>
    <t>2594958</t>
  </si>
  <si>
    <t>维也纳国际酒店（太原高铁南站店）</t>
  </si>
  <si>
    <t>274.38</t>
  </si>
  <si>
    <t>2022-06-18 08:45:01</t>
  </si>
  <si>
    <t>2595975</t>
  </si>
  <si>
    <t>维也纳酒店(仁怀国酒大道店)</t>
  </si>
  <si>
    <t>299.88</t>
  </si>
  <si>
    <t>-299</t>
  </si>
  <si>
    <t>2022-06-18 22:18:58</t>
  </si>
  <si>
    <t>2022-06-14</t>
  </si>
  <si>
    <t>2589852</t>
  </si>
  <si>
    <t>7天优品酒店(博兴乐安大街店)</t>
  </si>
  <si>
    <t>2022-06-16</t>
  </si>
  <si>
    <t>414.12</t>
  </si>
  <si>
    <t>2022-06-14 09:51:06</t>
  </si>
  <si>
    <t>2594868</t>
  </si>
  <si>
    <t>白玉兰酒店(西宁大十字莫家街店)</t>
  </si>
  <si>
    <t>132.60</t>
  </si>
  <si>
    <t>2022-06-18 06:03:49</t>
  </si>
  <si>
    <t>2022-06-17</t>
  </si>
  <si>
    <t>2594578</t>
  </si>
  <si>
    <t>7天连锁酒店(青岛海尔园地铁大厦九水西路店)</t>
  </si>
  <si>
    <t>100.98</t>
  </si>
  <si>
    <t>2022-06-17 22:41:04</t>
  </si>
  <si>
    <t>2594496</t>
  </si>
  <si>
    <t>锦江之星品尚(射阳幸福华城店)</t>
  </si>
  <si>
    <t>2022-06-17 21:22:36</t>
  </si>
  <si>
    <t>2594478</t>
  </si>
  <si>
    <t>维也纳3好酒店(泾县荷花塘店)</t>
  </si>
  <si>
    <t>516.12</t>
  </si>
  <si>
    <t>2022-06-17 21:03:03</t>
  </si>
  <si>
    <t>2594216</t>
  </si>
  <si>
    <t>2022-06-17 17:43:03</t>
  </si>
  <si>
    <t>2594008</t>
  </si>
  <si>
    <t>维也纳国际酒店（东吴南路红庄地铁站店）</t>
  </si>
  <si>
    <t>616.08</t>
  </si>
  <si>
    <t>2022-06-17 15:10:25</t>
  </si>
  <si>
    <t>2593931</t>
  </si>
  <si>
    <t>维也纳国际酒店(包头正翔店)</t>
  </si>
  <si>
    <t>497.76</t>
  </si>
  <si>
    <t>2022-06-17 14:06:13</t>
  </si>
  <si>
    <t>2022-06-15</t>
  </si>
  <si>
    <t>2592118</t>
  </si>
  <si>
    <t>城市便捷酒店昆明高铁南站大学城店</t>
  </si>
  <si>
    <t>135.34</t>
  </si>
  <si>
    <t>2022-06-15 23:23:47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</si>
</sst>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25</xdr:col>
      <xdr:colOff>171450</xdr:colOff>
      <xdr:row>41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342900"/>
          <a:ext cx="9086850" cy="6591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44728</v>
      </c>
      <c r="G2" s="6">
        <v>44731</v>
      </c>
      <c r="H2" s="4">
        <v>1</v>
      </c>
      <c r="I2" s="4">
        <v>3</v>
      </c>
      <c r="J2" s="4">
        <v>3</v>
      </c>
      <c r="K2" s="4" t="s">
        <v>30</v>
      </c>
      <c r="L2" s="4">
        <v>414.12</v>
      </c>
      <c r="M2" s="4">
        <v>414.12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44726</v>
      </c>
      <c r="S2" s="6">
        <v>44734</v>
      </c>
      <c r="T2" s="4" t="s">
        <v>34</v>
      </c>
      <c r="U2" s="4">
        <v>414.12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44730</v>
      </c>
      <c r="G3" s="6">
        <v>44731</v>
      </c>
      <c r="H3" s="4">
        <v>1</v>
      </c>
      <c r="I3" s="4">
        <v>1</v>
      </c>
      <c r="J3" s="4">
        <v>1</v>
      </c>
      <c r="K3" s="4" t="s">
        <v>30</v>
      </c>
      <c r="L3" s="4">
        <v>135.34</v>
      </c>
      <c r="M3" s="4">
        <v>135.34</v>
      </c>
      <c r="N3" s="4" t="s">
        <v>39</v>
      </c>
      <c r="O3" s="4" t="s">
        <v>32</v>
      </c>
      <c r="P3" s="4" t="s">
        <v>33</v>
      </c>
      <c r="Q3" s="4">
        <v>0</v>
      </c>
      <c r="R3" s="7">
        <v>44727</v>
      </c>
      <c r="S3" s="6">
        <v>44734</v>
      </c>
      <c r="T3" s="4" t="s">
        <v>34</v>
      </c>
      <c r="U3" s="4">
        <v>135.34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44728</v>
      </c>
      <c r="G4" s="6">
        <v>44731</v>
      </c>
      <c r="H4" s="4">
        <v>1</v>
      </c>
      <c r="I4" s="4">
        <v>3</v>
      </c>
      <c r="J4" s="4">
        <v>3</v>
      </c>
      <c r="K4" s="4" t="s">
        <v>30</v>
      </c>
      <c r="L4" s="4">
        <v>-276.08</v>
      </c>
      <c r="M4" s="4">
        <v>-276.08</v>
      </c>
      <c r="N4" s="4" t="s">
        <v>31</v>
      </c>
      <c r="O4" s="4" t="s">
        <v>32</v>
      </c>
      <c r="P4" s="4" t="s">
        <v>33</v>
      </c>
      <c r="Q4" s="4">
        <v>0</v>
      </c>
      <c r="R4" s="7">
        <v>44726</v>
      </c>
      <c r="S4" s="6">
        <v>44734</v>
      </c>
      <c r="T4" s="4" t="s">
        <v>34</v>
      </c>
      <c r="U4" s="4">
        <v>-276.08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44729</v>
      </c>
      <c r="G5" s="6">
        <v>44731</v>
      </c>
      <c r="H5" s="4">
        <v>1</v>
      </c>
      <c r="I5" s="4">
        <v>2</v>
      </c>
      <c r="J5" s="4">
        <v>2</v>
      </c>
      <c r="K5" s="4" t="s">
        <v>30</v>
      </c>
      <c r="L5" s="4">
        <v>497.76</v>
      </c>
      <c r="M5" s="4">
        <v>497.76</v>
      </c>
      <c r="N5" s="4" t="s">
        <v>44</v>
      </c>
      <c r="O5" s="4" t="s">
        <v>32</v>
      </c>
      <c r="P5" s="4" t="s">
        <v>33</v>
      </c>
      <c r="Q5" s="4">
        <v>0</v>
      </c>
      <c r="R5" s="7">
        <v>44729</v>
      </c>
      <c r="S5" s="6">
        <v>44734</v>
      </c>
      <c r="T5" s="4" t="s">
        <v>34</v>
      </c>
      <c r="U5" s="4">
        <v>497.76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44729</v>
      </c>
      <c r="G6" s="6">
        <v>44731</v>
      </c>
      <c r="H6" s="4">
        <v>1</v>
      </c>
      <c r="I6" s="4">
        <v>2</v>
      </c>
      <c r="J6" s="4">
        <v>2</v>
      </c>
      <c r="K6" s="4" t="s">
        <v>30</v>
      </c>
      <c r="L6" s="4">
        <v>616.08</v>
      </c>
      <c r="M6" s="4">
        <v>616.08</v>
      </c>
      <c r="N6" s="4" t="s">
        <v>48</v>
      </c>
      <c r="O6" s="4" t="s">
        <v>32</v>
      </c>
      <c r="P6" s="4" t="s">
        <v>33</v>
      </c>
      <c r="Q6" s="4">
        <v>0</v>
      </c>
      <c r="R6" s="7">
        <v>44729</v>
      </c>
      <c r="S6" s="6">
        <v>44734</v>
      </c>
      <c r="T6" s="4" t="s">
        <v>34</v>
      </c>
      <c r="U6" s="4">
        <v>616.08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44730</v>
      </c>
      <c r="G7" s="6">
        <v>44731</v>
      </c>
      <c r="H7" s="4">
        <v>1</v>
      </c>
      <c r="I7" s="4">
        <v>1</v>
      </c>
      <c r="J7" s="4">
        <v>1</v>
      </c>
      <c r="K7" s="4" t="s">
        <v>30</v>
      </c>
      <c r="L7" s="4">
        <v>239.37</v>
      </c>
      <c r="M7" s="4">
        <v>239.37</v>
      </c>
      <c r="N7" s="4" t="s">
        <v>52</v>
      </c>
      <c r="O7" s="4" t="s">
        <v>32</v>
      </c>
      <c r="P7" s="4" t="s">
        <v>33</v>
      </c>
      <c r="Q7" s="4">
        <v>0</v>
      </c>
      <c r="R7" s="7">
        <v>44729</v>
      </c>
      <c r="S7" s="6">
        <v>44734</v>
      </c>
      <c r="T7" s="4" t="s">
        <v>34</v>
      </c>
      <c r="U7" s="4">
        <v>239.37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44730</v>
      </c>
      <c r="G8" s="6">
        <v>44731</v>
      </c>
      <c r="H8" s="4">
        <v>2</v>
      </c>
      <c r="I8" s="4">
        <v>1</v>
      </c>
      <c r="J8" s="4">
        <v>2</v>
      </c>
      <c r="K8" s="4" t="s">
        <v>30</v>
      </c>
      <c r="L8" s="4">
        <v>516.12</v>
      </c>
      <c r="M8" s="4">
        <v>516.12</v>
      </c>
      <c r="N8" s="4" t="s">
        <v>56</v>
      </c>
      <c r="O8" s="4" t="s">
        <v>32</v>
      </c>
      <c r="P8" s="4" t="s">
        <v>33</v>
      </c>
      <c r="Q8" s="4">
        <v>0</v>
      </c>
      <c r="R8" s="7">
        <v>44729</v>
      </c>
      <c r="S8" s="6">
        <v>44734</v>
      </c>
      <c r="T8" s="4" t="s">
        <v>34</v>
      </c>
      <c r="U8" s="4">
        <v>516.12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44730</v>
      </c>
      <c r="G9" s="6">
        <v>44731</v>
      </c>
      <c r="H9" s="4">
        <v>1</v>
      </c>
      <c r="I9" s="4">
        <v>1</v>
      </c>
      <c r="J9" s="4">
        <v>1</v>
      </c>
      <c r="K9" s="4" t="s">
        <v>30</v>
      </c>
      <c r="L9" s="4">
        <v>132.6</v>
      </c>
      <c r="M9" s="4">
        <v>132.6</v>
      </c>
      <c r="N9" s="4" t="s">
        <v>60</v>
      </c>
      <c r="O9" s="4" t="s">
        <v>32</v>
      </c>
      <c r="P9" s="4" t="s">
        <v>33</v>
      </c>
      <c r="Q9" s="4">
        <v>0</v>
      </c>
      <c r="R9" s="7">
        <v>44729</v>
      </c>
      <c r="S9" s="6">
        <v>44734</v>
      </c>
      <c r="T9" s="4" t="s">
        <v>34</v>
      </c>
      <c r="U9" s="4">
        <v>132.6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44730</v>
      </c>
      <c r="G10" s="6">
        <v>44731</v>
      </c>
      <c r="H10" s="4">
        <v>1</v>
      </c>
      <c r="I10" s="4">
        <v>1</v>
      </c>
      <c r="J10" s="4">
        <v>1</v>
      </c>
      <c r="K10" s="4" t="s">
        <v>30</v>
      </c>
      <c r="L10" s="4">
        <v>100.98</v>
      </c>
      <c r="M10" s="4">
        <v>100.98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44734</v>
      </c>
      <c r="T10" s="4" t="s">
        <v>34</v>
      </c>
      <c r="U10" s="4">
        <v>100.98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44730</v>
      </c>
      <c r="G11" s="6">
        <v>44731</v>
      </c>
      <c r="H11" s="4">
        <v>1</v>
      </c>
      <c r="I11" s="4">
        <v>1</v>
      </c>
      <c r="J11" s="4">
        <v>1</v>
      </c>
      <c r="K11" s="4" t="s">
        <v>30</v>
      </c>
      <c r="L11" s="4">
        <v>132.6</v>
      </c>
      <c r="M11" s="4">
        <v>132.6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44730</v>
      </c>
      <c r="S11" s="6">
        <v>44734</v>
      </c>
      <c r="T11" s="4" t="s">
        <v>34</v>
      </c>
      <c r="U11" s="4">
        <v>132.6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38</v>
      </c>
      <c r="F12" s="6">
        <v>44730</v>
      </c>
      <c r="G12" s="6">
        <v>44731</v>
      </c>
      <c r="H12" s="4">
        <v>1</v>
      </c>
      <c r="I12" s="4">
        <v>1</v>
      </c>
      <c r="J12" s="4">
        <v>1</v>
      </c>
      <c r="K12" s="4" t="s">
        <v>30</v>
      </c>
      <c r="L12" s="4">
        <v>274.38</v>
      </c>
      <c r="M12" s="4">
        <v>274.38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44730</v>
      </c>
      <c r="S12" s="6">
        <v>44734</v>
      </c>
      <c r="T12" s="4" t="s">
        <v>34</v>
      </c>
      <c r="U12" s="4">
        <v>274.38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38</v>
      </c>
      <c r="F13" s="6">
        <v>44730</v>
      </c>
      <c r="G13" s="6">
        <v>44731</v>
      </c>
      <c r="H13" s="4">
        <v>1</v>
      </c>
      <c r="I13" s="4">
        <v>1</v>
      </c>
      <c r="J13" s="4">
        <v>1</v>
      </c>
      <c r="K13" s="4" t="s">
        <v>30</v>
      </c>
      <c r="L13" s="4">
        <v>183.6</v>
      </c>
      <c r="M13" s="4">
        <v>183.6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44730</v>
      </c>
      <c r="S13" s="6">
        <v>44734</v>
      </c>
      <c r="T13" s="4" t="s">
        <v>34</v>
      </c>
      <c r="U13" s="4">
        <v>183.6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73</v>
      </c>
      <c r="E14" s="4" t="s">
        <v>38</v>
      </c>
      <c r="F14" s="6">
        <v>44730</v>
      </c>
      <c r="G14" s="6">
        <v>44731</v>
      </c>
      <c r="H14" s="4">
        <v>1</v>
      </c>
      <c r="I14" s="4">
        <v>1</v>
      </c>
      <c r="J14" s="4">
        <v>1</v>
      </c>
      <c r="K14" s="4" t="s">
        <v>30</v>
      </c>
      <c r="L14" s="4">
        <v>183.6</v>
      </c>
      <c r="M14" s="4">
        <v>183.6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44730</v>
      </c>
      <c r="S14" s="6">
        <v>44734</v>
      </c>
      <c r="T14" s="4" t="s">
        <v>34</v>
      </c>
      <c r="U14" s="4">
        <v>183.6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38</v>
      </c>
      <c r="F15" s="6">
        <v>44730</v>
      </c>
      <c r="G15" s="6">
        <v>44731</v>
      </c>
      <c r="H15" s="4">
        <v>1</v>
      </c>
      <c r="I15" s="4">
        <v>1</v>
      </c>
      <c r="J15" s="4">
        <v>1</v>
      </c>
      <c r="K15" s="4" t="s">
        <v>30</v>
      </c>
      <c r="L15" s="4">
        <v>90.78</v>
      </c>
      <c r="M15" s="4">
        <v>90.78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44730</v>
      </c>
      <c r="S15" s="6">
        <v>44734</v>
      </c>
      <c r="T15" s="4" t="s">
        <v>34</v>
      </c>
      <c r="U15" s="4">
        <v>90.78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50</v>
      </c>
      <c r="E16" s="4" t="s">
        <v>51</v>
      </c>
      <c r="F16" s="6">
        <v>44730</v>
      </c>
      <c r="G16" s="6">
        <v>44731</v>
      </c>
      <c r="H16" s="4">
        <v>1</v>
      </c>
      <c r="I16" s="4">
        <v>1</v>
      </c>
      <c r="J16" s="4">
        <v>1</v>
      </c>
      <c r="K16" s="4" t="s">
        <v>30</v>
      </c>
      <c r="L16" s="4">
        <v>239.37</v>
      </c>
      <c r="M16" s="4">
        <v>239.37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44730</v>
      </c>
      <c r="S16" s="6">
        <v>44734</v>
      </c>
      <c r="T16" s="4" t="s">
        <v>34</v>
      </c>
      <c r="U16" s="4">
        <v>239.37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83</v>
      </c>
      <c r="E17" s="4" t="s">
        <v>38</v>
      </c>
      <c r="F17" s="6">
        <v>44730</v>
      </c>
      <c r="G17" s="6">
        <v>44731</v>
      </c>
      <c r="H17" s="4">
        <v>1</v>
      </c>
      <c r="I17" s="4">
        <v>1</v>
      </c>
      <c r="J17" s="4">
        <v>1</v>
      </c>
      <c r="K17" s="4" t="s">
        <v>30</v>
      </c>
      <c r="L17" s="4">
        <v>180.54</v>
      </c>
      <c r="M17" s="4">
        <v>180.54</v>
      </c>
      <c r="N17" s="4" t="s">
        <v>84</v>
      </c>
      <c r="O17" s="4" t="s">
        <v>32</v>
      </c>
      <c r="P17" s="4" t="s">
        <v>33</v>
      </c>
      <c r="Q17" s="4">
        <v>0</v>
      </c>
      <c r="R17" s="7">
        <v>44730</v>
      </c>
      <c r="S17" s="6">
        <v>44734</v>
      </c>
      <c r="T17" s="4" t="s">
        <v>34</v>
      </c>
      <c r="U17" s="4">
        <v>180.54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86</v>
      </c>
      <c r="E18" s="4" t="s">
        <v>87</v>
      </c>
      <c r="F18" s="6">
        <v>44730</v>
      </c>
      <c r="G18" s="6">
        <v>44731</v>
      </c>
      <c r="H18" s="4">
        <v>1</v>
      </c>
      <c r="I18" s="4">
        <v>1</v>
      </c>
      <c r="J18" s="4">
        <v>1</v>
      </c>
      <c r="K18" s="4" t="s">
        <v>30</v>
      </c>
      <c r="L18" s="4">
        <v>197.96</v>
      </c>
      <c r="M18" s="4">
        <v>197.96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44730</v>
      </c>
      <c r="S18" s="6">
        <v>44734</v>
      </c>
      <c r="T18" s="4" t="s">
        <v>34</v>
      </c>
      <c r="U18" s="4">
        <v>197.96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89</v>
      </c>
      <c r="B19" s="4" t="s">
        <v>26</v>
      </c>
      <c r="C19" s="4" t="s">
        <v>27</v>
      </c>
      <c r="D19" s="4" t="s">
        <v>90</v>
      </c>
      <c r="E19" s="4" t="s">
        <v>91</v>
      </c>
      <c r="F19" s="6">
        <v>44730</v>
      </c>
      <c r="G19" s="6">
        <v>44731</v>
      </c>
      <c r="H19" s="4">
        <v>1</v>
      </c>
      <c r="I19" s="4">
        <v>1</v>
      </c>
      <c r="J19" s="4">
        <v>1</v>
      </c>
      <c r="K19" s="4" t="s">
        <v>30</v>
      </c>
      <c r="L19" s="4">
        <v>172.9</v>
      </c>
      <c r="M19" s="4">
        <v>172.9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44730</v>
      </c>
      <c r="S19" s="6">
        <v>44734</v>
      </c>
      <c r="T19" s="4" t="s">
        <v>34</v>
      </c>
      <c r="U19" s="4">
        <v>172.9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95</v>
      </c>
      <c r="F20" s="6">
        <v>44730</v>
      </c>
      <c r="G20" s="6">
        <v>44731</v>
      </c>
      <c r="H20" s="4">
        <v>1</v>
      </c>
      <c r="I20" s="4">
        <v>1</v>
      </c>
      <c r="J20" s="4">
        <v>1</v>
      </c>
      <c r="K20" s="4" t="s">
        <v>30</v>
      </c>
      <c r="L20" s="4">
        <v>232.56</v>
      </c>
      <c r="M20" s="4">
        <v>232.56</v>
      </c>
      <c r="N20" s="4" t="s">
        <v>96</v>
      </c>
      <c r="O20" s="4" t="s">
        <v>32</v>
      </c>
      <c r="P20" s="4" t="s">
        <v>33</v>
      </c>
      <c r="Q20" s="4">
        <v>0</v>
      </c>
      <c r="R20" s="7">
        <v>44730</v>
      </c>
      <c r="S20" s="6">
        <v>44734</v>
      </c>
      <c r="T20" s="4" t="s">
        <v>34</v>
      </c>
      <c r="U20" s="4">
        <v>232.56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94</v>
      </c>
      <c r="E21" s="4" t="s">
        <v>98</v>
      </c>
      <c r="F21" s="6">
        <v>44730</v>
      </c>
      <c r="G21" s="6">
        <v>44731</v>
      </c>
      <c r="H21" s="4">
        <v>1</v>
      </c>
      <c r="I21" s="4">
        <v>1</v>
      </c>
      <c r="J21" s="4">
        <v>1</v>
      </c>
      <c r="K21" s="4" t="s">
        <v>30</v>
      </c>
      <c r="L21" s="4">
        <v>216.24</v>
      </c>
      <c r="M21" s="4">
        <v>216.24</v>
      </c>
      <c r="N21" s="4" t="s">
        <v>96</v>
      </c>
      <c r="O21" s="4" t="s">
        <v>32</v>
      </c>
      <c r="P21" s="4" t="s">
        <v>33</v>
      </c>
      <c r="Q21" s="4">
        <v>0</v>
      </c>
      <c r="R21" s="7">
        <v>44730</v>
      </c>
      <c r="S21" s="6">
        <v>44734</v>
      </c>
      <c r="T21" s="4" t="s">
        <v>34</v>
      </c>
      <c r="U21" s="4">
        <v>216.24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99</v>
      </c>
      <c r="B22" s="4" t="s">
        <v>26</v>
      </c>
      <c r="C22" s="4" t="s">
        <v>27</v>
      </c>
      <c r="D22" s="4" t="s">
        <v>100</v>
      </c>
      <c r="E22" s="4" t="s">
        <v>101</v>
      </c>
      <c r="F22" s="6">
        <v>44730</v>
      </c>
      <c r="G22" s="6">
        <v>44731</v>
      </c>
      <c r="H22" s="4">
        <v>1</v>
      </c>
      <c r="I22" s="4">
        <v>1</v>
      </c>
      <c r="J22" s="4">
        <v>1</v>
      </c>
      <c r="K22" s="4" t="s">
        <v>30</v>
      </c>
      <c r="L22" s="4">
        <v>144.43</v>
      </c>
      <c r="M22" s="4">
        <v>144.43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44730</v>
      </c>
      <c r="S22" s="6">
        <v>44734</v>
      </c>
      <c r="T22" s="4" t="s">
        <v>34</v>
      </c>
      <c r="U22" s="4">
        <v>144.43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104</v>
      </c>
      <c r="E23" s="4" t="s">
        <v>55</v>
      </c>
      <c r="F23" s="6">
        <v>44730</v>
      </c>
      <c r="G23" s="6">
        <v>44731</v>
      </c>
      <c r="H23" s="4">
        <v>1</v>
      </c>
      <c r="I23" s="4">
        <v>1</v>
      </c>
      <c r="J23" s="4">
        <v>1</v>
      </c>
      <c r="K23" s="4" t="s">
        <v>30</v>
      </c>
      <c r="L23" s="4">
        <v>216.24</v>
      </c>
      <c r="M23" s="4">
        <v>216.24</v>
      </c>
      <c r="N23" s="4" t="s">
        <v>105</v>
      </c>
      <c r="O23" s="4" t="s">
        <v>32</v>
      </c>
      <c r="P23" s="4" t="s">
        <v>33</v>
      </c>
      <c r="Q23" s="4">
        <v>0</v>
      </c>
      <c r="R23" s="7">
        <v>44730</v>
      </c>
      <c r="S23" s="6">
        <v>44734</v>
      </c>
      <c r="T23" s="4" t="s">
        <v>34</v>
      </c>
      <c r="U23" s="4">
        <v>216.24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44730</v>
      </c>
      <c r="G24" s="6">
        <v>44731</v>
      </c>
      <c r="H24" s="4">
        <v>1</v>
      </c>
      <c r="I24" s="4">
        <v>1</v>
      </c>
      <c r="J24" s="4">
        <v>1</v>
      </c>
      <c r="K24" s="4" t="s">
        <v>30</v>
      </c>
      <c r="L24" s="4">
        <v>158.1</v>
      </c>
      <c r="M24" s="4">
        <v>158.1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44730</v>
      </c>
      <c r="S24" s="6">
        <v>44734</v>
      </c>
      <c r="T24" s="4" t="s">
        <v>34</v>
      </c>
      <c r="U24" s="4">
        <v>158.1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110</v>
      </c>
      <c r="B25" s="4" t="s">
        <v>26</v>
      </c>
      <c r="C25" s="4" t="s">
        <v>27</v>
      </c>
      <c r="D25" s="4" t="s">
        <v>111</v>
      </c>
      <c r="E25" s="4" t="s">
        <v>38</v>
      </c>
      <c r="F25" s="6">
        <v>44730</v>
      </c>
      <c r="G25" s="6">
        <v>44731</v>
      </c>
      <c r="H25" s="4">
        <v>1</v>
      </c>
      <c r="I25" s="4">
        <v>1</v>
      </c>
      <c r="J25" s="4">
        <v>1</v>
      </c>
      <c r="K25" s="4" t="s">
        <v>30</v>
      </c>
      <c r="L25" s="4">
        <v>299.88</v>
      </c>
      <c r="M25" s="4">
        <v>299.88</v>
      </c>
      <c r="N25" s="4" t="s">
        <v>112</v>
      </c>
      <c r="O25" s="4" t="s">
        <v>32</v>
      </c>
      <c r="P25" s="4" t="s">
        <v>33</v>
      </c>
      <c r="Q25" s="4">
        <v>0</v>
      </c>
      <c r="R25" s="7">
        <v>44730</v>
      </c>
      <c r="S25" s="6">
        <v>44734</v>
      </c>
      <c r="T25" s="4" t="s">
        <v>34</v>
      </c>
      <c r="U25" s="4">
        <v>299.88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110</v>
      </c>
      <c r="B26" s="4" t="s">
        <v>26</v>
      </c>
      <c r="C26" s="4" t="s">
        <v>113</v>
      </c>
      <c r="D26" s="4" t="s">
        <v>111</v>
      </c>
      <c r="E26" s="4" t="s">
        <v>38</v>
      </c>
      <c r="F26" s="6">
        <v>44730</v>
      </c>
      <c r="G26" s="6">
        <v>44731</v>
      </c>
      <c r="H26" s="4">
        <v>1</v>
      </c>
      <c r="I26" s="4">
        <v>1</v>
      </c>
      <c r="J26" s="4">
        <v>1</v>
      </c>
      <c r="K26" s="4" t="s">
        <v>30</v>
      </c>
      <c r="L26" s="4">
        <v>-299.88</v>
      </c>
      <c r="M26" s="4">
        <v>-299.88</v>
      </c>
      <c r="N26" s="4" t="s">
        <v>112</v>
      </c>
      <c r="O26" s="4" t="s">
        <v>32</v>
      </c>
      <c r="P26" s="4" t="s">
        <v>33</v>
      </c>
      <c r="Q26" s="4">
        <v>0</v>
      </c>
      <c r="R26" s="7">
        <v>44730</v>
      </c>
      <c r="S26" s="6">
        <v>44734</v>
      </c>
      <c r="T26" s="4" t="s">
        <v>34</v>
      </c>
      <c r="U26" s="4">
        <v>-299.88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M3" sqref="M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10">
      <c r="A2" s="5">
        <v>18114725572</v>
      </c>
      <c r="B2" s="6">
        <v>44728</v>
      </c>
      <c r="C2" s="6">
        <v>44731</v>
      </c>
      <c r="D2" s="4">
        <v>138.04</v>
      </c>
      <c r="E2" s="4">
        <v>138.04</v>
      </c>
      <c r="F2" s="4" t="str">
        <f>VLOOKUP(A2,HOP!A:C,3,0)</f>
        <v>2589852</v>
      </c>
      <c r="G2" s="4">
        <f>D2-E2</f>
        <v>0</v>
      </c>
      <c r="H2" s="4" t="str">
        <f>$H$1&amp;F2</f>
        <v>，2589852</v>
      </c>
      <c r="I2" s="4" t="str">
        <f>VLOOKUP(A2,HOP!A:U,21,0)</f>
        <v>直连</v>
      </c>
      <c r="J2" s="4" t="s">
        <v>115</v>
      </c>
    </row>
    <row r="3" s="4" customFormat="1" spans="1:9">
      <c r="A3" s="5">
        <v>18127342249</v>
      </c>
      <c r="B3" s="6">
        <v>44730</v>
      </c>
      <c r="C3" s="6">
        <v>44731</v>
      </c>
      <c r="D3" s="4">
        <v>135.34</v>
      </c>
      <c r="E3" s="4" t="str">
        <f>VLOOKUP(A3,HOP!A:L,12,0)</f>
        <v>135.34</v>
      </c>
      <c r="F3" s="4" t="str">
        <f>VLOOKUP(A3,HOP!A:C,3,0)</f>
        <v>2592118</v>
      </c>
      <c r="G3" s="4">
        <f t="shared" ref="G3:G24" si="0">D3-E3</f>
        <v>0</v>
      </c>
      <c r="H3" s="4" t="str">
        <f t="shared" ref="H3:H24" si="1">$H$1&amp;F3</f>
        <v>，2592118</v>
      </c>
      <c r="I3" s="4" t="str">
        <f>VLOOKUP(A3,HOP!A:U,21,0)</f>
        <v>直连</v>
      </c>
    </row>
    <row r="4" s="4" customFormat="1" spans="1:9">
      <c r="A4" s="5">
        <v>18137575754</v>
      </c>
      <c r="B4" s="6">
        <v>44729</v>
      </c>
      <c r="C4" s="6">
        <v>44731</v>
      </c>
      <c r="D4" s="4">
        <v>497.76</v>
      </c>
      <c r="E4" s="4" t="str">
        <f>VLOOKUP(A4,HOP!A:L,12,0)</f>
        <v>497.76</v>
      </c>
      <c r="F4" s="4" t="str">
        <f>VLOOKUP(A4,HOP!A:C,3,0)</f>
        <v>2593931</v>
      </c>
      <c r="G4" s="4">
        <f t="shared" si="0"/>
        <v>0</v>
      </c>
      <c r="H4" s="4" t="str">
        <f t="shared" si="1"/>
        <v>，2593931</v>
      </c>
      <c r="I4" s="4" t="str">
        <f>VLOOKUP(A4,HOP!A:U,21,0)</f>
        <v>直连</v>
      </c>
    </row>
    <row r="5" s="4" customFormat="1" spans="1:9">
      <c r="A5" s="5">
        <v>18138223770</v>
      </c>
      <c r="B5" s="6">
        <v>44729</v>
      </c>
      <c r="C5" s="6">
        <v>44731</v>
      </c>
      <c r="D5" s="4">
        <v>616.08</v>
      </c>
      <c r="E5" s="4" t="str">
        <f>VLOOKUP(A5,HOP!A:L,12,0)</f>
        <v>616.08</v>
      </c>
      <c r="F5" s="4" t="str">
        <f>VLOOKUP(A5,HOP!A:C,3,0)</f>
        <v>2594008</v>
      </c>
      <c r="G5" s="4">
        <f t="shared" si="0"/>
        <v>0</v>
      </c>
      <c r="H5" s="4" t="str">
        <f t="shared" si="1"/>
        <v>，2594008</v>
      </c>
      <c r="I5" s="4" t="str">
        <f>VLOOKUP(A5,HOP!A:U,21,0)</f>
        <v>直连</v>
      </c>
    </row>
    <row r="6" s="4" customFormat="1" spans="1:9">
      <c r="A6" s="5">
        <v>18141009170</v>
      </c>
      <c r="B6" s="6">
        <v>44730</v>
      </c>
      <c r="C6" s="6">
        <v>44731</v>
      </c>
      <c r="D6" s="4">
        <v>239.37</v>
      </c>
      <c r="E6" s="4" t="str">
        <f>VLOOKUP(A6,HOP!A:L,12,0)</f>
        <v>239.37</v>
      </c>
      <c r="F6" s="4" t="str">
        <f>VLOOKUP(A6,HOP!A:C,3,0)</f>
        <v>2594216</v>
      </c>
      <c r="G6" s="4">
        <f t="shared" si="0"/>
        <v>0</v>
      </c>
      <c r="H6" s="4" t="str">
        <f t="shared" si="1"/>
        <v>，2594216</v>
      </c>
      <c r="I6" s="4" t="str">
        <f>VLOOKUP(A6,HOP!A:U,21,0)</f>
        <v>直连</v>
      </c>
    </row>
    <row r="7" s="4" customFormat="1" spans="1:9">
      <c r="A7" s="5">
        <v>18142102878</v>
      </c>
      <c r="B7" s="6">
        <v>44730</v>
      </c>
      <c r="C7" s="6">
        <v>44731</v>
      </c>
      <c r="D7" s="4">
        <v>516.12</v>
      </c>
      <c r="E7" s="4" t="str">
        <f>VLOOKUP(A7,HOP!A:L,12,0)</f>
        <v>516.12</v>
      </c>
      <c r="F7" s="4" t="str">
        <f>VLOOKUP(A7,HOP!A:C,3,0)</f>
        <v>2594478</v>
      </c>
      <c r="G7" s="4">
        <f t="shared" si="0"/>
        <v>0</v>
      </c>
      <c r="H7" s="4" t="str">
        <f t="shared" si="1"/>
        <v>，2594478</v>
      </c>
      <c r="I7" s="4" t="str">
        <f>VLOOKUP(A7,HOP!A:U,21,0)</f>
        <v>直连</v>
      </c>
    </row>
    <row r="8" s="4" customFormat="1" spans="1:9">
      <c r="A8" s="5">
        <v>18142212876</v>
      </c>
      <c r="B8" s="6">
        <v>44730</v>
      </c>
      <c r="C8" s="6">
        <v>44731</v>
      </c>
      <c r="D8" s="4">
        <v>132.6</v>
      </c>
      <c r="E8" s="4" t="str">
        <f>VLOOKUP(A8,HOP!A:L,12,0)</f>
        <v>132.60</v>
      </c>
      <c r="F8" s="4" t="str">
        <f>VLOOKUP(A8,HOP!A:C,3,0)</f>
        <v>2594496</v>
      </c>
      <c r="G8" s="4">
        <f t="shared" si="0"/>
        <v>0</v>
      </c>
      <c r="H8" s="4" t="str">
        <f t="shared" si="1"/>
        <v>，2594496</v>
      </c>
      <c r="I8" s="4" t="str">
        <f>VLOOKUP(A8,HOP!A:U,21,0)</f>
        <v>直连</v>
      </c>
    </row>
    <row r="9" s="4" customFormat="1" spans="1:9">
      <c r="A9" s="5">
        <v>18142645244</v>
      </c>
      <c r="B9" s="6">
        <v>44730</v>
      </c>
      <c r="C9" s="6">
        <v>44731</v>
      </c>
      <c r="D9" s="4">
        <v>100.98</v>
      </c>
      <c r="E9" s="4" t="str">
        <f>VLOOKUP(A9,HOP!A:L,12,0)</f>
        <v>100.98</v>
      </c>
      <c r="F9" s="4" t="str">
        <f>VLOOKUP(A9,HOP!A:C,3,0)</f>
        <v>2594578</v>
      </c>
      <c r="G9" s="4">
        <f t="shared" si="0"/>
        <v>0</v>
      </c>
      <c r="H9" s="4" t="str">
        <f t="shared" si="1"/>
        <v>，2594578</v>
      </c>
      <c r="I9" s="4" t="str">
        <f>VLOOKUP(A9,HOP!A:U,21,0)</f>
        <v>直连</v>
      </c>
    </row>
    <row r="10" s="4" customFormat="1" spans="1:9">
      <c r="A10" s="5">
        <v>18145312665</v>
      </c>
      <c r="B10" s="6">
        <v>44730</v>
      </c>
      <c r="C10" s="6">
        <v>44731</v>
      </c>
      <c r="D10" s="4">
        <v>132.6</v>
      </c>
      <c r="E10" s="4" t="str">
        <f>VLOOKUP(A10,HOP!A:L,12,0)</f>
        <v>132.60</v>
      </c>
      <c r="F10" s="4" t="str">
        <f>VLOOKUP(A10,HOP!A:C,3,0)</f>
        <v>2594868</v>
      </c>
      <c r="G10" s="4">
        <f t="shared" si="0"/>
        <v>0</v>
      </c>
      <c r="H10" s="4" t="str">
        <f t="shared" si="1"/>
        <v>，2594868</v>
      </c>
      <c r="I10" s="4" t="str">
        <f>VLOOKUP(A10,HOP!A:U,21,0)</f>
        <v>直连</v>
      </c>
    </row>
    <row r="11" s="4" customFormat="1" spans="1:9">
      <c r="A11" s="5">
        <v>18145524959</v>
      </c>
      <c r="B11" s="6">
        <v>44730</v>
      </c>
      <c r="C11" s="6">
        <v>44731</v>
      </c>
      <c r="D11" s="4">
        <v>274.38</v>
      </c>
      <c r="E11" s="4" t="str">
        <f>VLOOKUP(A11,HOP!A:L,12,0)</f>
        <v>274.38</v>
      </c>
      <c r="F11" s="4" t="str">
        <f>VLOOKUP(A11,HOP!A:C,3,0)</f>
        <v>2594958</v>
      </c>
      <c r="G11" s="4">
        <f t="shared" si="0"/>
        <v>0</v>
      </c>
      <c r="H11" s="4" t="str">
        <f t="shared" si="1"/>
        <v>，2594958</v>
      </c>
      <c r="I11" s="4" t="str">
        <f>VLOOKUP(A11,HOP!A:U,21,0)</f>
        <v>直连</v>
      </c>
    </row>
    <row r="12" s="4" customFormat="1" spans="1:9">
      <c r="A12" s="5">
        <v>18145629490</v>
      </c>
      <c r="B12" s="6">
        <v>44730</v>
      </c>
      <c r="C12" s="6">
        <v>44731</v>
      </c>
      <c r="D12" s="4">
        <v>183.6</v>
      </c>
      <c r="E12" s="4" t="str">
        <f>VLOOKUP(A12,HOP!A:L,12,0)</f>
        <v>183.60</v>
      </c>
      <c r="F12" s="4" t="str">
        <f>VLOOKUP(A12,HOP!A:C,3,0)</f>
        <v>2594994</v>
      </c>
      <c r="G12" s="4">
        <f t="shared" si="0"/>
        <v>0</v>
      </c>
      <c r="H12" s="4" t="str">
        <f t="shared" si="1"/>
        <v>，2594994</v>
      </c>
      <c r="I12" s="4" t="str">
        <f>VLOOKUP(A12,HOP!A:U,21,0)</f>
        <v>直连</v>
      </c>
    </row>
    <row r="13" s="4" customFormat="1" spans="1:9">
      <c r="A13" s="5">
        <v>18145685037</v>
      </c>
      <c r="B13" s="6">
        <v>44730</v>
      </c>
      <c r="C13" s="6">
        <v>44731</v>
      </c>
      <c r="D13" s="4">
        <v>183.6</v>
      </c>
      <c r="E13" s="4" t="str">
        <f>VLOOKUP(A13,HOP!A:L,12,0)</f>
        <v>183.60</v>
      </c>
      <c r="F13" s="4" t="str">
        <f>VLOOKUP(A13,HOP!A:C,3,0)</f>
        <v>2595016</v>
      </c>
      <c r="G13" s="4">
        <f t="shared" si="0"/>
        <v>0</v>
      </c>
      <c r="H13" s="4" t="str">
        <f t="shared" si="1"/>
        <v>，2595016</v>
      </c>
      <c r="I13" s="4" t="str">
        <f>VLOOKUP(A13,HOP!A:U,21,0)</f>
        <v>直连</v>
      </c>
    </row>
    <row r="14" s="4" customFormat="1" spans="1:9">
      <c r="A14" s="5">
        <v>18146005340</v>
      </c>
      <c r="B14" s="6">
        <v>44730</v>
      </c>
      <c r="C14" s="6">
        <v>44731</v>
      </c>
      <c r="D14" s="4">
        <v>90.78</v>
      </c>
      <c r="E14" s="4" t="str">
        <f>VLOOKUP(A14,HOP!A:L,12,0)</f>
        <v>90.78</v>
      </c>
      <c r="F14" s="4" t="str">
        <f>VLOOKUP(A14,HOP!A:C,3,0)</f>
        <v>2595096</v>
      </c>
      <c r="G14" s="4">
        <f t="shared" si="0"/>
        <v>0</v>
      </c>
      <c r="H14" s="4" t="str">
        <f t="shared" si="1"/>
        <v>，2595096</v>
      </c>
      <c r="I14" s="4" t="str">
        <f>VLOOKUP(A14,HOP!A:U,21,0)</f>
        <v>直连</v>
      </c>
    </row>
    <row r="15" s="4" customFormat="1" spans="1:9">
      <c r="A15" s="5">
        <v>18146120743</v>
      </c>
      <c r="B15" s="6">
        <v>44730</v>
      </c>
      <c r="C15" s="6">
        <v>44731</v>
      </c>
      <c r="D15" s="4">
        <v>239.37</v>
      </c>
      <c r="E15" s="4" t="str">
        <f>VLOOKUP(A15,HOP!A:L,12,0)</f>
        <v>239.37</v>
      </c>
      <c r="F15" s="4" t="str">
        <f>VLOOKUP(A15,HOP!A:C,3,0)</f>
        <v>2595130</v>
      </c>
      <c r="G15" s="4">
        <f t="shared" si="0"/>
        <v>0</v>
      </c>
      <c r="H15" s="4" t="str">
        <f t="shared" si="1"/>
        <v>，2595130</v>
      </c>
      <c r="I15" s="4" t="str">
        <f>VLOOKUP(A15,HOP!A:U,21,0)</f>
        <v>直连</v>
      </c>
    </row>
    <row r="16" s="4" customFormat="1" spans="1:9">
      <c r="A16" s="5">
        <v>18146495003</v>
      </c>
      <c r="B16" s="6">
        <v>44730</v>
      </c>
      <c r="C16" s="6">
        <v>44731</v>
      </c>
      <c r="D16" s="4">
        <v>180.54</v>
      </c>
      <c r="E16" s="4" t="str">
        <f>VLOOKUP(A16,HOP!A:L,12,0)</f>
        <v>180.54</v>
      </c>
      <c r="F16" s="4" t="str">
        <f>VLOOKUP(A16,HOP!A:C,3,0)</f>
        <v>2595228</v>
      </c>
      <c r="G16" s="4">
        <f t="shared" si="0"/>
        <v>0</v>
      </c>
      <c r="H16" s="4" t="str">
        <f t="shared" si="1"/>
        <v>，2595228</v>
      </c>
      <c r="I16" s="4" t="str">
        <f>VLOOKUP(A16,HOP!A:U,21,0)</f>
        <v>直连</v>
      </c>
    </row>
    <row r="17" s="4" customFormat="1" spans="1:9">
      <c r="A17" s="5">
        <v>18147079643</v>
      </c>
      <c r="B17" s="6">
        <v>44730</v>
      </c>
      <c r="C17" s="6">
        <v>44731</v>
      </c>
      <c r="D17" s="4">
        <v>197.96</v>
      </c>
      <c r="E17" s="4" t="str">
        <f>VLOOKUP(A17,HOP!A:L,12,0)</f>
        <v>197.96</v>
      </c>
      <c r="F17" s="4" t="str">
        <f>VLOOKUP(A17,HOP!A:C,3,0)</f>
        <v>2595381</v>
      </c>
      <c r="G17" s="4">
        <f t="shared" si="0"/>
        <v>0</v>
      </c>
      <c r="H17" s="4" t="str">
        <f t="shared" si="1"/>
        <v>，2595381</v>
      </c>
      <c r="I17" s="4" t="str">
        <f>VLOOKUP(A17,HOP!A:U,21,0)</f>
        <v>直连</v>
      </c>
    </row>
    <row r="18" s="4" customFormat="1" spans="1:9">
      <c r="A18" s="5">
        <v>18149119175</v>
      </c>
      <c r="B18" s="6">
        <v>44730</v>
      </c>
      <c r="C18" s="6">
        <v>44731</v>
      </c>
      <c r="D18" s="4">
        <v>172.9</v>
      </c>
      <c r="E18" s="4" t="str">
        <f>VLOOKUP(A18,HOP!A:L,12,0)</f>
        <v>172.90</v>
      </c>
      <c r="F18" s="4" t="str">
        <f>VLOOKUP(A18,HOP!A:C,3,0)</f>
        <v>2595518</v>
      </c>
      <c r="G18" s="4">
        <f t="shared" si="0"/>
        <v>0</v>
      </c>
      <c r="H18" s="4" t="str">
        <f t="shared" si="1"/>
        <v>，2595518</v>
      </c>
      <c r="I18" s="4" t="str">
        <f>VLOOKUP(A18,HOP!A:U,21,0)</f>
        <v>直连</v>
      </c>
    </row>
    <row r="19" s="4" customFormat="1" spans="1:9">
      <c r="A19" s="5">
        <v>18149574575</v>
      </c>
      <c r="B19" s="6">
        <v>44730</v>
      </c>
      <c r="C19" s="6">
        <v>44731</v>
      </c>
      <c r="D19" s="4">
        <v>232.56</v>
      </c>
      <c r="E19" s="4" t="str">
        <f>VLOOKUP(A19,HOP!A:L,12,0)</f>
        <v>232.56</v>
      </c>
      <c r="F19" s="4" t="str">
        <f>VLOOKUP(A19,HOP!A:C,3,0)</f>
        <v>2595618</v>
      </c>
      <c r="G19" s="4">
        <f t="shared" si="0"/>
        <v>0</v>
      </c>
      <c r="H19" s="4" t="str">
        <f t="shared" si="1"/>
        <v>，2595618</v>
      </c>
      <c r="I19" s="4" t="str">
        <f>VLOOKUP(A19,HOP!A:U,21,0)</f>
        <v>直连</v>
      </c>
    </row>
    <row r="20" s="4" customFormat="1" spans="1:9">
      <c r="A20" s="5">
        <v>18149586863</v>
      </c>
      <c r="B20" s="6">
        <v>44730</v>
      </c>
      <c r="C20" s="6">
        <v>44731</v>
      </c>
      <c r="D20" s="4">
        <v>216.24</v>
      </c>
      <c r="E20" s="4" t="str">
        <f>VLOOKUP(A20,HOP!A:L,12,0)</f>
        <v>216.24</v>
      </c>
      <c r="F20" s="4" t="str">
        <f>VLOOKUP(A20,HOP!A:C,3,0)</f>
        <v>2595622</v>
      </c>
      <c r="G20" s="4">
        <f t="shared" si="0"/>
        <v>0</v>
      </c>
      <c r="H20" s="4" t="str">
        <f t="shared" si="1"/>
        <v>，2595622</v>
      </c>
      <c r="I20" s="4" t="str">
        <f>VLOOKUP(A20,HOP!A:U,21,0)</f>
        <v>直连</v>
      </c>
    </row>
    <row r="21" s="4" customFormat="1" spans="1:9">
      <c r="A21" s="5">
        <v>18149987732</v>
      </c>
      <c r="B21" s="6">
        <v>44730</v>
      </c>
      <c r="C21" s="6">
        <v>44731</v>
      </c>
      <c r="D21" s="4">
        <v>144.43</v>
      </c>
      <c r="E21" s="4" t="str">
        <f>VLOOKUP(A21,HOP!A:L,12,0)</f>
        <v>144.43</v>
      </c>
      <c r="F21" s="4" t="str">
        <f>VLOOKUP(A21,HOP!A:C,3,0)</f>
        <v>2595748</v>
      </c>
      <c r="G21" s="4">
        <f t="shared" si="0"/>
        <v>0</v>
      </c>
      <c r="H21" s="4" t="str">
        <f t="shared" si="1"/>
        <v>，2595748</v>
      </c>
      <c r="I21" s="4" t="str">
        <f>VLOOKUP(A21,HOP!A:U,21,0)</f>
        <v>直连</v>
      </c>
    </row>
    <row r="22" s="4" customFormat="1" spans="1:9">
      <c r="A22" s="5">
        <v>18150341896</v>
      </c>
      <c r="B22" s="6">
        <v>44730</v>
      </c>
      <c r="C22" s="6">
        <v>44731</v>
      </c>
      <c r="D22" s="4">
        <v>216.24</v>
      </c>
      <c r="E22" s="4" t="str">
        <f>VLOOKUP(A22,HOP!A:L,12,0)</f>
        <v>216.24</v>
      </c>
      <c r="F22" s="4" t="str">
        <f>VLOOKUP(A22,HOP!A:C,3,0)</f>
        <v>2595832</v>
      </c>
      <c r="G22" s="4">
        <f t="shared" si="0"/>
        <v>0</v>
      </c>
      <c r="H22" s="4" t="str">
        <f t="shared" si="1"/>
        <v>，2595832</v>
      </c>
      <c r="I22" s="4" t="str">
        <f>VLOOKUP(A22,HOP!A:U,21,0)</f>
        <v>直连</v>
      </c>
    </row>
    <row r="23" s="4" customFormat="1" spans="1:9">
      <c r="A23" s="5">
        <v>18150374234</v>
      </c>
      <c r="B23" s="6">
        <v>44730</v>
      </c>
      <c r="C23" s="6">
        <v>44731</v>
      </c>
      <c r="D23" s="4">
        <v>158.1</v>
      </c>
      <c r="E23" s="4" t="str">
        <f>VLOOKUP(A23,HOP!A:L,12,0)</f>
        <v>158.10</v>
      </c>
      <c r="F23" s="4" t="str">
        <f>VLOOKUP(A23,HOP!A:C,3,0)</f>
        <v>2595843</v>
      </c>
      <c r="G23" s="4">
        <f t="shared" si="0"/>
        <v>0</v>
      </c>
      <c r="H23" s="4" t="str">
        <f t="shared" si="1"/>
        <v>，2595843</v>
      </c>
      <c r="I23" s="4" t="str">
        <f>VLOOKUP(A23,HOP!A:U,21,0)</f>
        <v>直连</v>
      </c>
    </row>
    <row r="24" s="4" customFormat="1" hidden="1" spans="1:9">
      <c r="A24" s="5">
        <v>18151059631</v>
      </c>
      <c r="B24" s="6">
        <v>44730</v>
      </c>
      <c r="C24" s="6">
        <v>44731</v>
      </c>
      <c r="D24" s="4">
        <v>0</v>
      </c>
      <c r="E24" s="4" t="str">
        <f>VLOOKUP(A24,HOP!A:L,12,0)</f>
        <v>0.00</v>
      </c>
      <c r="F24" s="4" t="str">
        <f>VLOOKUP(A24,HOP!A:C,3,0)</f>
        <v>2595975</v>
      </c>
      <c r="G24" s="4">
        <f t="shared" si="0"/>
        <v>0</v>
      </c>
      <c r="H24" s="4" t="str">
        <f t="shared" si="1"/>
        <v>，2595975</v>
      </c>
      <c r="I24" s="4" t="str">
        <f>VLOOKUP(A24,HOP!A:U,21,0)</f>
        <v>直连</v>
      </c>
    </row>
    <row r="26" spans="4:4">
      <c r="D26" s="4">
        <f>SUM(D2:D25)</f>
        <v>4999.59</v>
      </c>
    </row>
    <row r="32" spans="1:1">
      <c r="A32" s="4" t="s">
        <v>116</v>
      </c>
    </row>
    <row r="33" spans="1:1">
      <c r="A33" s="4" t="s">
        <v>117</v>
      </c>
    </row>
    <row r="34" spans="1:1">
      <c r="A34" s="4" t="s">
        <v>118</v>
      </c>
    </row>
  </sheetData>
  <autoFilter ref="A1:XFD26">
    <filterColumn colId="3">
      <filters blank="1">
        <filter val="516.12"/>
        <filter val="180.54"/>
        <filter val="197.96"/>
        <filter val="232.56"/>
        <filter val="100.98"/>
        <filter val="158.1"/>
        <filter val="216.24"/>
        <filter val="132.6"/>
        <filter val="183.6"/>
        <filter val="172.9"/>
        <filter val="135.34"/>
        <filter val="497.76"/>
        <filter val="239.37"/>
        <filter val="90.78"/>
        <filter val="274.38"/>
        <filter val="144.43"/>
        <filter val="138.04"/>
        <filter val="616.08"/>
        <filter val="4999.5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B31" sqref="B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</row>
    <row r="2" s="1" customFormat="1" spans="1:21">
      <c r="A2" s="3">
        <v>18150374234</v>
      </c>
      <c r="B2" s="1" t="s">
        <v>137</v>
      </c>
      <c r="C2" s="1" t="s">
        <v>138</v>
      </c>
      <c r="D2" s="1" t="s">
        <v>139</v>
      </c>
      <c r="E2" s="1" t="s">
        <v>109</v>
      </c>
      <c r="F2" s="1" t="s">
        <v>137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</row>
    <row r="3" s="1" customFormat="1" spans="1:21">
      <c r="A3" s="3">
        <v>18150341896</v>
      </c>
      <c r="B3" s="1" t="s">
        <v>137</v>
      </c>
      <c r="C3" s="1" t="s">
        <v>152</v>
      </c>
      <c r="D3" s="1" t="s">
        <v>153</v>
      </c>
      <c r="E3" s="1" t="s">
        <v>105</v>
      </c>
      <c r="F3" s="1" t="s">
        <v>137</v>
      </c>
      <c r="G3" s="1" t="s">
        <v>140</v>
      </c>
      <c r="H3" s="1" t="s">
        <v>141</v>
      </c>
      <c r="I3" s="1" t="s">
        <v>154</v>
      </c>
      <c r="J3" s="1" t="s">
        <v>143</v>
      </c>
      <c r="K3" s="1" t="s">
        <v>154</v>
      </c>
      <c r="L3" s="1" t="s">
        <v>154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155</v>
      </c>
      <c r="S3" s="1" t="s">
        <v>149</v>
      </c>
      <c r="T3" s="1" t="s">
        <v>150</v>
      </c>
      <c r="U3" s="1" t="s">
        <v>151</v>
      </c>
    </row>
    <row r="4" s="1" customFormat="1" spans="1:21">
      <c r="A4" s="3">
        <v>18149987732</v>
      </c>
      <c r="B4" s="1" t="s">
        <v>137</v>
      </c>
      <c r="C4" s="1" t="s">
        <v>156</v>
      </c>
      <c r="D4" s="1" t="s">
        <v>157</v>
      </c>
      <c r="E4" s="1" t="s">
        <v>102</v>
      </c>
      <c r="F4" s="1" t="s">
        <v>137</v>
      </c>
      <c r="G4" s="1" t="s">
        <v>140</v>
      </c>
      <c r="H4" s="1" t="s">
        <v>141</v>
      </c>
      <c r="I4" s="1" t="s">
        <v>158</v>
      </c>
      <c r="J4" s="1" t="s">
        <v>143</v>
      </c>
      <c r="K4" s="1" t="s">
        <v>158</v>
      </c>
      <c r="L4" s="1" t="s">
        <v>158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159</v>
      </c>
      <c r="S4" s="1" t="s">
        <v>149</v>
      </c>
      <c r="T4" s="1" t="s">
        <v>150</v>
      </c>
      <c r="U4" s="1" t="s">
        <v>151</v>
      </c>
    </row>
    <row r="5" s="1" customFormat="1" spans="1:21">
      <c r="A5" s="3">
        <v>18149586863</v>
      </c>
      <c r="B5" s="1" t="s">
        <v>137</v>
      </c>
      <c r="C5" s="1" t="s">
        <v>160</v>
      </c>
      <c r="D5" s="1" t="s">
        <v>161</v>
      </c>
      <c r="E5" s="1" t="s">
        <v>96</v>
      </c>
      <c r="F5" s="1" t="s">
        <v>137</v>
      </c>
      <c r="G5" s="1" t="s">
        <v>140</v>
      </c>
      <c r="H5" s="1" t="s">
        <v>141</v>
      </c>
      <c r="I5" s="1" t="s">
        <v>154</v>
      </c>
      <c r="J5" s="1" t="s">
        <v>143</v>
      </c>
      <c r="K5" s="1" t="s">
        <v>154</v>
      </c>
      <c r="L5" s="1" t="s">
        <v>154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162</v>
      </c>
      <c r="S5" s="1" t="s">
        <v>149</v>
      </c>
      <c r="T5" s="1" t="s">
        <v>150</v>
      </c>
      <c r="U5" s="1" t="s">
        <v>151</v>
      </c>
    </row>
    <row r="6" s="1" customFormat="1" spans="1:21">
      <c r="A6" s="3">
        <v>18149574575</v>
      </c>
      <c r="B6" s="1" t="s">
        <v>137</v>
      </c>
      <c r="C6" s="1" t="s">
        <v>163</v>
      </c>
      <c r="D6" s="1" t="s">
        <v>161</v>
      </c>
      <c r="E6" s="1" t="s">
        <v>96</v>
      </c>
      <c r="F6" s="1" t="s">
        <v>137</v>
      </c>
      <c r="G6" s="1" t="s">
        <v>140</v>
      </c>
      <c r="H6" s="1" t="s">
        <v>141</v>
      </c>
      <c r="I6" s="1" t="s">
        <v>164</v>
      </c>
      <c r="J6" s="1" t="s">
        <v>143</v>
      </c>
      <c r="K6" s="1" t="s">
        <v>164</v>
      </c>
      <c r="L6" s="1" t="s">
        <v>164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165</v>
      </c>
      <c r="S6" s="1" t="s">
        <v>149</v>
      </c>
      <c r="T6" s="1" t="s">
        <v>150</v>
      </c>
      <c r="U6" s="1" t="s">
        <v>151</v>
      </c>
    </row>
    <row r="7" s="1" customFormat="1" spans="1:21">
      <c r="A7" s="3">
        <v>18149119175</v>
      </c>
      <c r="B7" s="1" t="s">
        <v>137</v>
      </c>
      <c r="C7" s="1" t="s">
        <v>166</v>
      </c>
      <c r="D7" s="1" t="s">
        <v>167</v>
      </c>
      <c r="E7" s="1" t="s">
        <v>92</v>
      </c>
      <c r="F7" s="1" t="s">
        <v>137</v>
      </c>
      <c r="G7" s="1" t="s">
        <v>140</v>
      </c>
      <c r="H7" s="1" t="s">
        <v>141</v>
      </c>
      <c r="I7" s="1" t="s">
        <v>168</v>
      </c>
      <c r="J7" s="1" t="s">
        <v>143</v>
      </c>
      <c r="K7" s="1" t="s">
        <v>168</v>
      </c>
      <c r="L7" s="1" t="s">
        <v>168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169</v>
      </c>
      <c r="S7" s="1" t="s">
        <v>149</v>
      </c>
      <c r="T7" s="1" t="s">
        <v>150</v>
      </c>
      <c r="U7" s="1" t="s">
        <v>151</v>
      </c>
    </row>
    <row r="8" s="1" customFormat="1" spans="1:21">
      <c r="A8" s="3">
        <v>18147079643</v>
      </c>
      <c r="B8" s="1" t="s">
        <v>137</v>
      </c>
      <c r="C8" s="1" t="s">
        <v>170</v>
      </c>
      <c r="D8" s="1" t="s">
        <v>171</v>
      </c>
      <c r="E8" s="1" t="s">
        <v>88</v>
      </c>
      <c r="F8" s="1" t="s">
        <v>137</v>
      </c>
      <c r="G8" s="1" t="s">
        <v>140</v>
      </c>
      <c r="H8" s="1" t="s">
        <v>141</v>
      </c>
      <c r="I8" s="1" t="s">
        <v>172</v>
      </c>
      <c r="J8" s="1" t="s">
        <v>143</v>
      </c>
      <c r="K8" s="1" t="s">
        <v>172</v>
      </c>
      <c r="L8" s="1" t="s">
        <v>172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173</v>
      </c>
      <c r="S8" s="1" t="s">
        <v>149</v>
      </c>
      <c r="T8" s="1" t="s">
        <v>150</v>
      </c>
      <c r="U8" s="1" t="s">
        <v>151</v>
      </c>
    </row>
    <row r="9" s="1" customFormat="1" spans="1:21">
      <c r="A9" s="3">
        <v>18146495003</v>
      </c>
      <c r="B9" s="1" t="s">
        <v>137</v>
      </c>
      <c r="C9" s="1" t="s">
        <v>174</v>
      </c>
      <c r="D9" s="1" t="s">
        <v>175</v>
      </c>
      <c r="E9" s="1" t="s">
        <v>84</v>
      </c>
      <c r="F9" s="1" t="s">
        <v>137</v>
      </c>
      <c r="G9" s="1" t="s">
        <v>140</v>
      </c>
      <c r="H9" s="1" t="s">
        <v>141</v>
      </c>
      <c r="I9" s="1" t="s">
        <v>176</v>
      </c>
      <c r="J9" s="1" t="s">
        <v>143</v>
      </c>
      <c r="K9" s="1" t="s">
        <v>176</v>
      </c>
      <c r="L9" s="1" t="s">
        <v>176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177</v>
      </c>
      <c r="S9" s="1" t="s">
        <v>149</v>
      </c>
      <c r="T9" s="1" t="s">
        <v>150</v>
      </c>
      <c r="U9" s="1" t="s">
        <v>151</v>
      </c>
    </row>
    <row r="10" s="1" customFormat="1" spans="1:21">
      <c r="A10" s="3">
        <v>18146120743</v>
      </c>
      <c r="B10" s="1" t="s">
        <v>137</v>
      </c>
      <c r="C10" s="1" t="s">
        <v>178</v>
      </c>
      <c r="D10" s="1" t="s">
        <v>179</v>
      </c>
      <c r="E10" s="1" t="s">
        <v>81</v>
      </c>
      <c r="F10" s="1" t="s">
        <v>137</v>
      </c>
      <c r="G10" s="1" t="s">
        <v>140</v>
      </c>
      <c r="H10" s="1" t="s">
        <v>141</v>
      </c>
      <c r="I10" s="1" t="s">
        <v>180</v>
      </c>
      <c r="J10" s="1" t="s">
        <v>143</v>
      </c>
      <c r="K10" s="1" t="s">
        <v>180</v>
      </c>
      <c r="L10" s="1" t="s">
        <v>180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181</v>
      </c>
      <c r="S10" s="1" t="s">
        <v>149</v>
      </c>
      <c r="T10" s="1" t="s">
        <v>150</v>
      </c>
      <c r="U10" s="1" t="s">
        <v>151</v>
      </c>
    </row>
    <row r="11" s="1" customFormat="1" spans="1:21">
      <c r="A11" s="3">
        <v>18146005340</v>
      </c>
      <c r="B11" s="1" t="s">
        <v>137</v>
      </c>
      <c r="C11" s="1" t="s">
        <v>182</v>
      </c>
      <c r="D11" s="1" t="s">
        <v>183</v>
      </c>
      <c r="E11" s="1" t="s">
        <v>79</v>
      </c>
      <c r="F11" s="1" t="s">
        <v>137</v>
      </c>
      <c r="G11" s="1" t="s">
        <v>140</v>
      </c>
      <c r="H11" s="1" t="s">
        <v>141</v>
      </c>
      <c r="I11" s="1" t="s">
        <v>184</v>
      </c>
      <c r="J11" s="1" t="s">
        <v>143</v>
      </c>
      <c r="K11" s="1" t="s">
        <v>184</v>
      </c>
      <c r="L11" s="1" t="s">
        <v>184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185</v>
      </c>
      <c r="S11" s="1" t="s">
        <v>149</v>
      </c>
      <c r="T11" s="1" t="s">
        <v>150</v>
      </c>
      <c r="U11" s="1" t="s">
        <v>151</v>
      </c>
    </row>
    <row r="12" s="1" customFormat="1" spans="1:21">
      <c r="A12" s="3">
        <v>18145685037</v>
      </c>
      <c r="B12" s="1" t="s">
        <v>137</v>
      </c>
      <c r="C12" s="1" t="s">
        <v>186</v>
      </c>
      <c r="D12" s="1" t="s">
        <v>187</v>
      </c>
      <c r="E12" s="1" t="s">
        <v>76</v>
      </c>
      <c r="F12" s="1" t="s">
        <v>137</v>
      </c>
      <c r="G12" s="1" t="s">
        <v>140</v>
      </c>
      <c r="H12" s="1" t="s">
        <v>141</v>
      </c>
      <c r="I12" s="1" t="s">
        <v>188</v>
      </c>
      <c r="J12" s="1" t="s">
        <v>143</v>
      </c>
      <c r="K12" s="1" t="s">
        <v>188</v>
      </c>
      <c r="L12" s="1" t="s">
        <v>188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147</v>
      </c>
      <c r="R12" s="1" t="s">
        <v>189</v>
      </c>
      <c r="S12" s="1" t="s">
        <v>149</v>
      </c>
      <c r="T12" s="1" t="s">
        <v>150</v>
      </c>
      <c r="U12" s="1" t="s">
        <v>151</v>
      </c>
    </row>
    <row r="13" s="1" customFormat="1" spans="1:21">
      <c r="A13" s="3">
        <v>18145629490</v>
      </c>
      <c r="B13" s="1" t="s">
        <v>137</v>
      </c>
      <c r="C13" s="1" t="s">
        <v>190</v>
      </c>
      <c r="D13" s="1" t="s">
        <v>187</v>
      </c>
      <c r="E13" s="1" t="s">
        <v>74</v>
      </c>
      <c r="F13" s="1" t="s">
        <v>137</v>
      </c>
      <c r="G13" s="1" t="s">
        <v>140</v>
      </c>
      <c r="H13" s="1" t="s">
        <v>141</v>
      </c>
      <c r="I13" s="1" t="s">
        <v>188</v>
      </c>
      <c r="J13" s="1" t="s">
        <v>143</v>
      </c>
      <c r="K13" s="1" t="s">
        <v>188</v>
      </c>
      <c r="L13" s="1" t="s">
        <v>188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147</v>
      </c>
      <c r="R13" s="1" t="s">
        <v>191</v>
      </c>
      <c r="S13" s="1" t="s">
        <v>149</v>
      </c>
      <c r="T13" s="1" t="s">
        <v>150</v>
      </c>
      <c r="U13" s="1" t="s">
        <v>151</v>
      </c>
    </row>
    <row r="14" s="1" customFormat="1" spans="1:21">
      <c r="A14" s="3">
        <v>18145524959</v>
      </c>
      <c r="B14" s="1" t="s">
        <v>137</v>
      </c>
      <c r="C14" s="1" t="s">
        <v>192</v>
      </c>
      <c r="D14" s="1" t="s">
        <v>193</v>
      </c>
      <c r="E14" s="1" t="s">
        <v>71</v>
      </c>
      <c r="F14" s="1" t="s">
        <v>137</v>
      </c>
      <c r="G14" s="1" t="s">
        <v>140</v>
      </c>
      <c r="H14" s="1" t="s">
        <v>141</v>
      </c>
      <c r="I14" s="1" t="s">
        <v>194</v>
      </c>
      <c r="J14" s="1" t="s">
        <v>143</v>
      </c>
      <c r="K14" s="1" t="s">
        <v>194</v>
      </c>
      <c r="L14" s="1" t="s">
        <v>194</v>
      </c>
      <c r="M14" s="1" t="s">
        <v>144</v>
      </c>
      <c r="N14" s="1" t="s">
        <v>144</v>
      </c>
      <c r="O14" s="1" t="s">
        <v>145</v>
      </c>
      <c r="P14" s="1" t="s">
        <v>146</v>
      </c>
      <c r="Q14" s="1" t="s">
        <v>147</v>
      </c>
      <c r="R14" s="1" t="s">
        <v>195</v>
      </c>
      <c r="S14" s="1" t="s">
        <v>149</v>
      </c>
      <c r="T14" s="1" t="s">
        <v>150</v>
      </c>
      <c r="U14" s="1" t="s">
        <v>151</v>
      </c>
    </row>
    <row r="15" s="1" customFormat="1" spans="1:21">
      <c r="A15" s="3">
        <v>18151059631</v>
      </c>
      <c r="B15" s="1" t="s">
        <v>137</v>
      </c>
      <c r="C15" s="1" t="s">
        <v>196</v>
      </c>
      <c r="D15" s="1" t="s">
        <v>197</v>
      </c>
      <c r="E15" s="1" t="s">
        <v>112</v>
      </c>
      <c r="F15" s="1" t="s">
        <v>137</v>
      </c>
      <c r="G15" s="1" t="s">
        <v>140</v>
      </c>
      <c r="H15" s="1" t="s">
        <v>141</v>
      </c>
      <c r="I15" s="1" t="s">
        <v>198</v>
      </c>
      <c r="J15" s="1" t="s">
        <v>143</v>
      </c>
      <c r="K15" s="1" t="s">
        <v>198</v>
      </c>
      <c r="L15" s="1" t="s">
        <v>145</v>
      </c>
      <c r="M15" s="1" t="s">
        <v>199</v>
      </c>
      <c r="N15" s="1" t="s">
        <v>199</v>
      </c>
      <c r="O15" s="1" t="s">
        <v>145</v>
      </c>
      <c r="P15" s="1" t="s">
        <v>146</v>
      </c>
      <c r="Q15" s="1" t="s">
        <v>147</v>
      </c>
      <c r="R15" s="1" t="s">
        <v>200</v>
      </c>
      <c r="S15" s="1" t="s">
        <v>149</v>
      </c>
      <c r="T15" s="1" t="s">
        <v>150</v>
      </c>
      <c r="U15" s="1" t="s">
        <v>151</v>
      </c>
    </row>
    <row r="16" s="1" customFormat="1" spans="1:21">
      <c r="A16" s="3">
        <v>18114725572</v>
      </c>
      <c r="B16" s="1" t="s">
        <v>201</v>
      </c>
      <c r="C16" s="1" t="s">
        <v>202</v>
      </c>
      <c r="D16" s="1" t="s">
        <v>203</v>
      </c>
      <c r="E16" s="1" t="s">
        <v>31</v>
      </c>
      <c r="F16" s="1" t="s">
        <v>204</v>
      </c>
      <c r="G16" s="1" t="s">
        <v>140</v>
      </c>
      <c r="H16" s="1" t="s">
        <v>141</v>
      </c>
      <c r="I16" s="1" t="s">
        <v>205</v>
      </c>
      <c r="J16" s="1" t="s">
        <v>143</v>
      </c>
      <c r="K16" s="1" t="s">
        <v>205</v>
      </c>
      <c r="L16" s="1" t="s">
        <v>205</v>
      </c>
      <c r="M16" s="1" t="s">
        <v>144</v>
      </c>
      <c r="N16" s="1" t="s">
        <v>144</v>
      </c>
      <c r="O16" s="1" t="s">
        <v>145</v>
      </c>
      <c r="P16" s="1" t="s">
        <v>146</v>
      </c>
      <c r="Q16" s="1" t="s">
        <v>147</v>
      </c>
      <c r="R16" s="1" t="s">
        <v>206</v>
      </c>
      <c r="S16" s="1" t="s">
        <v>149</v>
      </c>
      <c r="T16" s="1" t="s">
        <v>150</v>
      </c>
      <c r="U16" s="1" t="s">
        <v>151</v>
      </c>
    </row>
    <row r="17" s="1" customFormat="1" spans="1:21">
      <c r="A17" s="3">
        <v>18145312665</v>
      </c>
      <c r="B17" s="1" t="s">
        <v>137</v>
      </c>
      <c r="C17" s="1" t="s">
        <v>207</v>
      </c>
      <c r="D17" s="1" t="s">
        <v>208</v>
      </c>
      <c r="E17" s="1" t="s">
        <v>68</v>
      </c>
      <c r="F17" s="1" t="s">
        <v>137</v>
      </c>
      <c r="G17" s="1" t="s">
        <v>140</v>
      </c>
      <c r="H17" s="1" t="s">
        <v>141</v>
      </c>
      <c r="I17" s="1" t="s">
        <v>209</v>
      </c>
      <c r="J17" s="1" t="s">
        <v>143</v>
      </c>
      <c r="K17" s="1" t="s">
        <v>209</v>
      </c>
      <c r="L17" s="1" t="s">
        <v>209</v>
      </c>
      <c r="M17" s="1" t="s">
        <v>144</v>
      </c>
      <c r="N17" s="1" t="s">
        <v>144</v>
      </c>
      <c r="O17" s="1" t="s">
        <v>145</v>
      </c>
      <c r="P17" s="1" t="s">
        <v>146</v>
      </c>
      <c r="Q17" s="1" t="s">
        <v>147</v>
      </c>
      <c r="R17" s="1" t="s">
        <v>210</v>
      </c>
      <c r="S17" s="1" t="s">
        <v>149</v>
      </c>
      <c r="T17" s="1" t="s">
        <v>150</v>
      </c>
      <c r="U17" s="1" t="s">
        <v>151</v>
      </c>
    </row>
    <row r="18" s="1" customFormat="1" spans="1:21">
      <c r="A18" s="3">
        <v>18142645244</v>
      </c>
      <c r="B18" s="1" t="s">
        <v>211</v>
      </c>
      <c r="C18" s="1" t="s">
        <v>212</v>
      </c>
      <c r="D18" s="1" t="s">
        <v>213</v>
      </c>
      <c r="E18" s="1" t="s">
        <v>64</v>
      </c>
      <c r="F18" s="1" t="s">
        <v>137</v>
      </c>
      <c r="G18" s="1" t="s">
        <v>140</v>
      </c>
      <c r="H18" s="1" t="s">
        <v>141</v>
      </c>
      <c r="I18" s="1" t="s">
        <v>214</v>
      </c>
      <c r="J18" s="1" t="s">
        <v>143</v>
      </c>
      <c r="K18" s="1" t="s">
        <v>214</v>
      </c>
      <c r="L18" s="1" t="s">
        <v>214</v>
      </c>
      <c r="M18" s="1" t="s">
        <v>144</v>
      </c>
      <c r="N18" s="1" t="s">
        <v>144</v>
      </c>
      <c r="O18" s="1" t="s">
        <v>145</v>
      </c>
      <c r="P18" s="1" t="s">
        <v>146</v>
      </c>
      <c r="Q18" s="1" t="s">
        <v>147</v>
      </c>
      <c r="R18" s="1" t="s">
        <v>215</v>
      </c>
      <c r="S18" s="1" t="s">
        <v>149</v>
      </c>
      <c r="T18" s="1" t="s">
        <v>150</v>
      </c>
      <c r="U18" s="1" t="s">
        <v>151</v>
      </c>
    </row>
    <row r="19" s="1" customFormat="1" spans="1:21">
      <c r="A19" s="3">
        <v>18142212876</v>
      </c>
      <c r="B19" s="1" t="s">
        <v>211</v>
      </c>
      <c r="C19" s="1" t="s">
        <v>216</v>
      </c>
      <c r="D19" s="1" t="s">
        <v>217</v>
      </c>
      <c r="E19" s="1" t="s">
        <v>60</v>
      </c>
      <c r="F19" s="1" t="s">
        <v>137</v>
      </c>
      <c r="G19" s="1" t="s">
        <v>140</v>
      </c>
      <c r="H19" s="1" t="s">
        <v>141</v>
      </c>
      <c r="I19" s="1" t="s">
        <v>209</v>
      </c>
      <c r="J19" s="1" t="s">
        <v>143</v>
      </c>
      <c r="K19" s="1" t="s">
        <v>209</v>
      </c>
      <c r="L19" s="1" t="s">
        <v>209</v>
      </c>
      <c r="M19" s="1" t="s">
        <v>144</v>
      </c>
      <c r="N19" s="1" t="s">
        <v>144</v>
      </c>
      <c r="O19" s="1" t="s">
        <v>145</v>
      </c>
      <c r="P19" s="1" t="s">
        <v>146</v>
      </c>
      <c r="Q19" s="1" t="s">
        <v>147</v>
      </c>
      <c r="R19" s="1" t="s">
        <v>218</v>
      </c>
      <c r="S19" s="1" t="s">
        <v>149</v>
      </c>
      <c r="T19" s="1" t="s">
        <v>150</v>
      </c>
      <c r="U19" s="1" t="s">
        <v>151</v>
      </c>
    </row>
    <row r="20" s="1" customFormat="1" spans="1:21">
      <c r="A20" s="3">
        <v>18142102878</v>
      </c>
      <c r="B20" s="1" t="s">
        <v>211</v>
      </c>
      <c r="C20" s="1" t="s">
        <v>219</v>
      </c>
      <c r="D20" s="1" t="s">
        <v>220</v>
      </c>
      <c r="E20" s="1" t="s">
        <v>56</v>
      </c>
      <c r="F20" s="1" t="s">
        <v>137</v>
      </c>
      <c r="G20" s="1" t="s">
        <v>140</v>
      </c>
      <c r="H20" s="1" t="s">
        <v>141</v>
      </c>
      <c r="I20" s="1" t="s">
        <v>221</v>
      </c>
      <c r="J20" s="1" t="s">
        <v>143</v>
      </c>
      <c r="K20" s="1" t="s">
        <v>221</v>
      </c>
      <c r="L20" s="1" t="s">
        <v>221</v>
      </c>
      <c r="M20" s="1" t="s">
        <v>144</v>
      </c>
      <c r="N20" s="1" t="s">
        <v>144</v>
      </c>
      <c r="O20" s="1" t="s">
        <v>145</v>
      </c>
      <c r="P20" s="1" t="s">
        <v>146</v>
      </c>
      <c r="Q20" s="1" t="s">
        <v>147</v>
      </c>
      <c r="R20" s="1" t="s">
        <v>222</v>
      </c>
      <c r="S20" s="1" t="s">
        <v>149</v>
      </c>
      <c r="T20" s="1" t="s">
        <v>150</v>
      </c>
      <c r="U20" s="1" t="s">
        <v>151</v>
      </c>
    </row>
    <row r="21" s="1" customFormat="1" spans="1:21">
      <c r="A21" s="3">
        <v>18141009170</v>
      </c>
      <c r="B21" s="1" t="s">
        <v>211</v>
      </c>
      <c r="C21" s="1" t="s">
        <v>223</v>
      </c>
      <c r="D21" s="1" t="s">
        <v>179</v>
      </c>
      <c r="E21" s="1" t="s">
        <v>52</v>
      </c>
      <c r="F21" s="1" t="s">
        <v>137</v>
      </c>
      <c r="G21" s="1" t="s">
        <v>140</v>
      </c>
      <c r="H21" s="1" t="s">
        <v>141</v>
      </c>
      <c r="I21" s="1" t="s">
        <v>180</v>
      </c>
      <c r="J21" s="1" t="s">
        <v>143</v>
      </c>
      <c r="K21" s="1" t="s">
        <v>180</v>
      </c>
      <c r="L21" s="1" t="s">
        <v>180</v>
      </c>
      <c r="M21" s="1" t="s">
        <v>144</v>
      </c>
      <c r="N21" s="1" t="s">
        <v>144</v>
      </c>
      <c r="O21" s="1" t="s">
        <v>145</v>
      </c>
      <c r="P21" s="1" t="s">
        <v>146</v>
      </c>
      <c r="Q21" s="1" t="s">
        <v>147</v>
      </c>
      <c r="R21" s="1" t="s">
        <v>224</v>
      </c>
      <c r="S21" s="1" t="s">
        <v>149</v>
      </c>
      <c r="T21" s="1" t="s">
        <v>150</v>
      </c>
      <c r="U21" s="1" t="s">
        <v>151</v>
      </c>
    </row>
    <row r="22" s="1" customFormat="1" spans="1:21">
      <c r="A22" s="3">
        <v>18138223770</v>
      </c>
      <c r="B22" s="1" t="s">
        <v>211</v>
      </c>
      <c r="C22" s="1" t="s">
        <v>225</v>
      </c>
      <c r="D22" s="1" t="s">
        <v>226</v>
      </c>
      <c r="E22" s="1" t="s">
        <v>48</v>
      </c>
      <c r="F22" s="1" t="s">
        <v>211</v>
      </c>
      <c r="G22" s="1" t="s">
        <v>140</v>
      </c>
      <c r="H22" s="1" t="s">
        <v>141</v>
      </c>
      <c r="I22" s="1" t="s">
        <v>227</v>
      </c>
      <c r="J22" s="1" t="s">
        <v>143</v>
      </c>
      <c r="K22" s="1" t="s">
        <v>227</v>
      </c>
      <c r="L22" s="1" t="s">
        <v>227</v>
      </c>
      <c r="M22" s="1" t="s">
        <v>144</v>
      </c>
      <c r="N22" s="1" t="s">
        <v>144</v>
      </c>
      <c r="O22" s="1" t="s">
        <v>145</v>
      </c>
      <c r="P22" s="1" t="s">
        <v>146</v>
      </c>
      <c r="Q22" s="1" t="s">
        <v>147</v>
      </c>
      <c r="R22" s="1" t="s">
        <v>228</v>
      </c>
      <c r="S22" s="1" t="s">
        <v>149</v>
      </c>
      <c r="T22" s="1" t="s">
        <v>150</v>
      </c>
      <c r="U22" s="1" t="s">
        <v>151</v>
      </c>
    </row>
    <row r="23" s="1" customFormat="1" spans="1:21">
      <c r="A23" s="3">
        <v>18137575754</v>
      </c>
      <c r="B23" s="1" t="s">
        <v>211</v>
      </c>
      <c r="C23" s="1" t="s">
        <v>229</v>
      </c>
      <c r="D23" s="1" t="s">
        <v>230</v>
      </c>
      <c r="E23" s="1" t="s">
        <v>44</v>
      </c>
      <c r="F23" s="1" t="s">
        <v>211</v>
      </c>
      <c r="G23" s="1" t="s">
        <v>140</v>
      </c>
      <c r="H23" s="1" t="s">
        <v>141</v>
      </c>
      <c r="I23" s="1" t="s">
        <v>231</v>
      </c>
      <c r="J23" s="1" t="s">
        <v>143</v>
      </c>
      <c r="K23" s="1" t="s">
        <v>231</v>
      </c>
      <c r="L23" s="1" t="s">
        <v>231</v>
      </c>
      <c r="M23" s="1" t="s">
        <v>144</v>
      </c>
      <c r="N23" s="1" t="s">
        <v>144</v>
      </c>
      <c r="O23" s="1" t="s">
        <v>145</v>
      </c>
      <c r="P23" s="1" t="s">
        <v>146</v>
      </c>
      <c r="Q23" s="1" t="s">
        <v>147</v>
      </c>
      <c r="R23" s="1" t="s">
        <v>232</v>
      </c>
      <c r="S23" s="1" t="s">
        <v>149</v>
      </c>
      <c r="T23" s="1" t="s">
        <v>150</v>
      </c>
      <c r="U23" s="1" t="s">
        <v>151</v>
      </c>
    </row>
    <row r="24" s="1" customFormat="1" spans="1:21">
      <c r="A24" s="3">
        <v>18127342249</v>
      </c>
      <c r="B24" s="1" t="s">
        <v>233</v>
      </c>
      <c r="C24" s="1" t="s">
        <v>234</v>
      </c>
      <c r="D24" s="1" t="s">
        <v>235</v>
      </c>
      <c r="E24" s="1" t="s">
        <v>39</v>
      </c>
      <c r="F24" s="1" t="s">
        <v>137</v>
      </c>
      <c r="G24" s="1" t="s">
        <v>140</v>
      </c>
      <c r="H24" s="1" t="s">
        <v>141</v>
      </c>
      <c r="I24" s="1" t="s">
        <v>236</v>
      </c>
      <c r="J24" s="1" t="s">
        <v>143</v>
      </c>
      <c r="K24" s="1" t="s">
        <v>236</v>
      </c>
      <c r="L24" s="1" t="s">
        <v>236</v>
      </c>
      <c r="M24" s="1" t="s">
        <v>144</v>
      </c>
      <c r="N24" s="1" t="s">
        <v>144</v>
      </c>
      <c r="O24" s="1" t="s">
        <v>145</v>
      </c>
      <c r="P24" s="1" t="s">
        <v>146</v>
      </c>
      <c r="Q24" s="1" t="s">
        <v>147</v>
      </c>
      <c r="R24" s="1" t="s">
        <v>237</v>
      </c>
      <c r="S24" s="1" t="s">
        <v>149</v>
      </c>
      <c r="T24" s="1" t="s">
        <v>150</v>
      </c>
      <c r="U24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2022-06-22T01:20:00Z</dcterms:created>
  <dcterms:modified xsi:type="dcterms:W3CDTF">2022-06-24T02:48:39Z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81822681E5864BDE8E2213E537FE302C</vt:lpwstr>
  </property>
  <property fmtid="{D5CDD505-2E9C-101B-9397-08002B2CF9AE}" pid="3" name="KSOProductBuildVer">
    <vt:lpwstr>2052-11.1.0.11830</vt:lpwstr>
  </property>
</Properties>
</file>