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<sst xmlns="http://schemas.openxmlformats.org/spreadsheetml/2006/main" count="546" uniqueCount="189">
  <si>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</si>
  <si>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</si>
  <si>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</si>
  <si>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</si>
  <si>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</si>
  <si>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</si>
  <si>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</si>
  <si>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</si>
  <si>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</si>
  <si>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</si>
  <si>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</si>
  <si>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</si>
  <si>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</si>
  <si>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</si>
  <si>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</si>
  <si>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</si>
  <si>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</si>
  <si>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</si>
  <si>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</si>
  <si>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</si>
  <si>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</si>
  <si>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</si>
  <si>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</si>
  <si>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</si>
  <si>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</si>
  <si>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18149194557	</t>
  </si>
  <si>
    <t>Ctrip</t>
  </si>
  <si>
    <t>正常</t>
  </si>
  <si>
    <t>[邵东]城市便捷酒店(邵阳邵东店)(72812896)</t>
  </si>
  <si>
    <t>特惠大床房&lt;双人入住&gt;&lt;内宾&gt;&lt;预付&gt;&lt;无早&gt;</t>
  </si>
  <si>
    <t>CNY</t>
  </si>
  <si>
    <t>林曦</t>
  </si>
  <si>
    <t>CA11323220624CNY</t>
  </si>
  <si>
    <t>未提现</t>
  </si>
  <si>
    <t>携程开票</t>
  </si>
  <si>
    <t xml:space="preserve">	</t>
  </si>
  <si>
    <t xml:space="preserve">18149484847	</t>
  </si>
  <si>
    <t>[南京]锦江都城酒店(南京南站中心店)(83287355)</t>
  </si>
  <si>
    <t>精致双床房&lt;双人入住&gt;&lt;内宾&gt;&lt;预付&gt;&lt;双早&gt;</t>
  </si>
  <si>
    <t>应家豪</t>
  </si>
  <si>
    <t xml:space="preserve">18149503415	</t>
  </si>
  <si>
    <t>葛家豪</t>
  </si>
  <si>
    <t xml:space="preserve">18150718799	</t>
  </si>
  <si>
    <t>[南京]百时快捷酒店(南京玄武湖山西路店)(73283924)</t>
  </si>
  <si>
    <t>单人房B&lt;单人入住&gt;&lt;内宾&gt;&lt;预付&gt;&lt;无早&gt;</t>
  </si>
  <si>
    <t>李永权</t>
  </si>
  <si>
    <t xml:space="preserve">18153497727	</t>
  </si>
  <si>
    <t>[青岛]锦江之星(胶南海水浴场朝阳山路店)(73260175)</t>
  </si>
  <si>
    <t>标准房B&lt;双人入住&gt;&lt;内宾&gt;&lt;预付&gt;&lt;双早&gt;</t>
  </si>
  <si>
    <t>祝宝宇,杨良,刘文涛,赵光明</t>
  </si>
  <si>
    <t xml:space="preserve">2596258	</t>
  </si>
  <si>
    <t xml:space="preserve">18155671817	</t>
  </si>
  <si>
    <t>[石家庄]锦江之星品尚(石家庄勒泰中心平安大街地铁站店)(69030761)</t>
  </si>
  <si>
    <t>标准大小双床家庭房&lt;双人入住&gt;&lt;内宾&gt;&lt;预付&gt;&lt;双早&gt;</t>
  </si>
  <si>
    <t>刘源</t>
  </si>
  <si>
    <t xml:space="preserve">2596619	</t>
  </si>
  <si>
    <t xml:space="preserve">18158506937	</t>
  </si>
  <si>
    <t>[武汉]白玉兰酒店(武汉江滩南京路科技馆店)(71013764)</t>
  </si>
  <si>
    <t>舒雅双床房-小冰箱-智能马桶&lt;双人入住&gt;&lt;内宾&gt;&lt;预付&gt;&lt;双早&gt;</t>
  </si>
  <si>
    <t>朱梦瑶</t>
  </si>
  <si>
    <t xml:space="preserve">2596873	</t>
  </si>
  <si>
    <t xml:space="preserve">18159535146	</t>
  </si>
  <si>
    <t>[安陆]维也纳智好酒店(安陆恒坤店)(72922677)</t>
  </si>
  <si>
    <t>标准双床房&lt;双人入住&gt;&lt;内宾&gt;&lt;预付&gt;&lt;双早&gt;</t>
  </si>
  <si>
    <t>张安旺</t>
  </si>
  <si>
    <t xml:space="preserve">18159614281	</t>
  </si>
  <si>
    <t>[常州]百时快捷酒店(常州武进春秋淹城永胜路店)(71587824)</t>
  </si>
  <si>
    <t>倪珍珍</t>
  </si>
  <si>
    <t xml:space="preserve">18159635731	</t>
  </si>
  <si>
    <t>[西宁]白玉兰酒店(西宁大十字莫家街店)(60986944)</t>
  </si>
  <si>
    <t>轻雅大床房&lt;双人入住&gt;&lt;内宾&gt;&lt;预付&gt;&lt;双早&gt;</t>
  </si>
  <si>
    <t>靳巍</t>
  </si>
  <si>
    <t xml:space="preserve">18159919762	</t>
  </si>
  <si>
    <t>[徐闻]派酒店(湛江徐闻海安码头店)(70885592)</t>
  </si>
  <si>
    <t>惠选大床房&lt;双人入住&gt;&lt;内宾&gt;&lt;预付&gt;&lt;无早&gt;</t>
  </si>
  <si>
    <t>王帅帅</t>
  </si>
  <si>
    <t xml:space="preserve">18162473312	</t>
  </si>
  <si>
    <t>[广州]精途酒店(广州钟落潭地铁站店)(71584646)</t>
  </si>
  <si>
    <t>标准大床房&lt;双人入住&gt;&lt;内宾&gt;&lt;预付&gt;&lt;无早&gt;</t>
  </si>
  <si>
    <t>刘鼎政</t>
  </si>
  <si>
    <t xml:space="preserve">2597386	</t>
  </si>
  <si>
    <t xml:space="preserve">18163357915	</t>
  </si>
  <si>
    <t>[鄂州]城市便捷酒店(鄂州花湖高铁站店)(78098240)</t>
  </si>
  <si>
    <t>商务大床房&lt;双人入住&gt;&lt;内宾&gt;&lt;预付&gt;&lt;无早&gt;</t>
  </si>
  <si>
    <t>王升</t>
  </si>
  <si>
    <t xml:space="preserve">18163530863	</t>
  </si>
  <si>
    <t>[新乡]城市便捷酒店(新乡平原路劳动中街店)(71584741)</t>
  </si>
  <si>
    <t>高级大床房&lt;双人入住&gt;&lt;内宾&gt;&lt;预付&gt;&lt;双早&gt;</t>
  </si>
  <si>
    <t>毛丹</t>
  </si>
  <si>
    <t xml:space="preserve">18163814462	</t>
  </si>
  <si>
    <t>[怀化]城市便捷酒店(怀化第一人民医院医学院店)(71584095)</t>
  </si>
  <si>
    <t>高级双床房&lt;双人入住&gt;&lt;内宾&gt;&lt;预付&gt;&lt;双早&gt;</t>
  </si>
  <si>
    <t>黄战国</t>
  </si>
  <si>
    <t>退单</t>
  </si>
  <si>
    <t>，</t>
  </si>
  <si>
    <t>A220624095844481</t>
  </si>
  <si>
    <t>CNY / HKD 当前参考汇率: 1.171720881</t>
  </si>
  <si>
    <t>总计： 3998.09 CNY/
4684.65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</si>
  <si>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</si>
  <si>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</si>
  <si>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</si>
  <si>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</si>
  <si>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</si>
  <si>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</si>
  <si>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</si>
  <si>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</si>
  <si>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</si>
  <si>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</si>
  <si>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</si>
  <si>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</si>
  <si>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</si>
  <si>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</si>
  <si>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</si>
  <si>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</si>
  <si>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</si>
  <si>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</si>
  <si>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</si>
  <si>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2597591</t>
  </si>
  <si>
    <t>城市便捷酒店(怀化第一人民医院医学院店)</t>
  </si>
  <si>
    <t>2022-06-21</t>
  </si>
  <si>
    <t>退房日月结</t>
  </si>
  <si>
    <t>172.71</t>
  </si>
  <si>
    <t>RMB</t>
  </si>
  <si>
    <t>0</t>
  </si>
  <si>
    <t>0.00</t>
  </si>
  <si>
    <t>携程汇智国内直连</t>
  </si>
  <si>
    <t>1861</t>
  </si>
  <si>
    <t>2022-06-20 19:50:24</t>
  </si>
  <si>
    <t>否</t>
  </si>
  <si>
    <t>汇智国际旅游发展有限公司</t>
  </si>
  <si>
    <t>直连</t>
  </si>
  <si>
    <t>2597549</t>
  </si>
  <si>
    <t>城市便捷酒店(新乡平原路劳动中街店)</t>
  </si>
  <si>
    <t>156.55</t>
  </si>
  <si>
    <t>2022-06-20 18:53:46</t>
  </si>
  <si>
    <t>2597530</t>
  </si>
  <si>
    <t>城市便捷酒店(鄂州花湖高铁站店)</t>
  </si>
  <si>
    <t>173.72</t>
  </si>
  <si>
    <t>2022-06-20 18:20:05</t>
  </si>
  <si>
    <t>2597386</t>
  </si>
  <si>
    <t>精途酒店(广州钟落潭地铁站店)</t>
  </si>
  <si>
    <t>146.45</t>
  </si>
  <si>
    <t>2022-06-20 15:23:41</t>
  </si>
  <si>
    <t>2597249</t>
  </si>
  <si>
    <t>派酒店(湛江徐闻海安码头店)</t>
  </si>
  <si>
    <t>84.44</t>
  </si>
  <si>
    <t>2022-06-20 12:37:55</t>
  </si>
  <si>
    <t>2597156</t>
  </si>
  <si>
    <t>白玉兰酒店(西宁大十字莫家街店)</t>
  </si>
  <si>
    <t>132.60</t>
  </si>
  <si>
    <t>2022-06-20 11:05:43</t>
  </si>
  <si>
    <t>2597150</t>
  </si>
  <si>
    <t>百时快捷酒店(常州武进春秋淹城永胜路店)</t>
  </si>
  <si>
    <t>75.48</t>
  </si>
  <si>
    <t>2022-06-20 10:59:44</t>
  </si>
  <si>
    <t>2597134</t>
  </si>
  <si>
    <t>维也纳智好酒店(安陆恒坤店)</t>
  </si>
  <si>
    <t>182.58</t>
  </si>
  <si>
    <t>2022-06-20 10:36:23</t>
  </si>
  <si>
    <t>2022-06-19</t>
  </si>
  <si>
    <t>2596873</t>
  </si>
  <si>
    <t>白玉兰酒店(武汉江滩南京路科技馆店)</t>
  </si>
  <si>
    <t>341.70</t>
  </si>
  <si>
    <t>2022-06-19 23:31:58</t>
  </si>
  <si>
    <t>2596619</t>
  </si>
  <si>
    <t>锦江之星(石家庄勒泰中心平安大街地铁站店)</t>
  </si>
  <si>
    <t>248.88</t>
  </si>
  <si>
    <t>2022-06-19 17:25:11</t>
  </si>
  <si>
    <t>2596258</t>
  </si>
  <si>
    <t>锦江之星(胶南海水浴场朝阳山路店)</t>
  </si>
  <si>
    <t>1060.80</t>
  </si>
  <si>
    <t>2022-06-19 07:55:35</t>
  </si>
  <si>
    <t>2022-06-18</t>
  </si>
  <si>
    <t>2595900</t>
  </si>
  <si>
    <t>百时快捷酒店（南京玄武湖山西路店）</t>
  </si>
  <si>
    <t>148.92</t>
  </si>
  <si>
    <t>2022-06-18 21:11:24</t>
  </si>
  <si>
    <t>2595596</t>
  </si>
  <si>
    <t>锦江都城酒店(南京南站中心店)</t>
  </si>
  <si>
    <t>550.80</t>
  </si>
  <si>
    <t>2022-06-18 17:01:15</t>
  </si>
  <si>
    <t>2595583</t>
  </si>
  <si>
    <t>267.24</t>
  </si>
  <si>
    <t>-283</t>
  </si>
  <si>
    <t>2022-06-18 16:57:24</t>
  </si>
  <si>
    <t>2595531</t>
  </si>
  <si>
    <t>城市便捷邵阳邵东店</t>
  </si>
  <si>
    <t>255.22</t>
  </si>
  <si>
    <t>2022-06-18 16:21:59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</si>
</sst>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44733</v>
      </c>
      <c r="H2" s="4">
        <v>1</v>
      </c>
      <c r="I2" s="4">
        <v>2</v>
      </c>
      <c r="J2" s="4">
        <v>2</v>
      </c>
      <c r="K2" s="4" t="s">
        <v>30</v>
      </c>
      <c r="L2" s="4">
        <v>255.22</v>
      </c>
      <c r="M2" s="4">
        <v>255.22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44730</v>
      </c>
      <c r="S2" s="6">
        <v>44736</v>
      </c>
      <c r="T2" s="4" t="s">
        <v>34</v>
      </c>
      <c r="U2" s="4">
        <v>255.22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44731</v>
      </c>
      <c r="G3" s="6">
        <v>44733</v>
      </c>
      <c r="H3" s="4">
        <v>1</v>
      </c>
      <c r="I3" s="4">
        <v>2</v>
      </c>
      <c r="J3" s="4">
        <v>2</v>
      </c>
      <c r="K3" s="4" t="s">
        <v>30</v>
      </c>
      <c r="L3" s="4">
        <v>550.8</v>
      </c>
      <c r="M3" s="4">
        <v>550.8</v>
      </c>
      <c r="N3" s="4" t="s">
        <v>39</v>
      </c>
      <c r="O3" s="4" t="s">
        <v>32</v>
      </c>
      <c r="P3" s="4" t="s">
        <v>33</v>
      </c>
      <c r="Q3" s="4">
        <v>0</v>
      </c>
      <c r="R3" s="7">
        <v>44730</v>
      </c>
      <c r="S3" s="6">
        <v>44736</v>
      </c>
      <c r="T3" s="4" t="s">
        <v>34</v>
      </c>
      <c r="U3" s="4">
        <v>550.8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44731</v>
      </c>
      <c r="G4" s="6">
        <v>44733</v>
      </c>
      <c r="H4" s="4">
        <v>1</v>
      </c>
      <c r="I4" s="4">
        <v>2</v>
      </c>
      <c r="J4" s="4">
        <v>2</v>
      </c>
      <c r="K4" s="4" t="s">
        <v>30</v>
      </c>
      <c r="L4" s="4">
        <v>550.8</v>
      </c>
      <c r="M4" s="4">
        <v>550.8</v>
      </c>
      <c r="N4" s="4" t="s">
        <v>41</v>
      </c>
      <c r="O4" s="4" t="s">
        <v>32</v>
      </c>
      <c r="P4" s="4" t="s">
        <v>33</v>
      </c>
      <c r="Q4" s="4">
        <v>0</v>
      </c>
      <c r="R4" s="7">
        <v>44730</v>
      </c>
      <c r="S4" s="6">
        <v>44736</v>
      </c>
      <c r="T4" s="4" t="s">
        <v>34</v>
      </c>
      <c r="U4" s="4">
        <v>550.8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44731</v>
      </c>
      <c r="G5" s="6">
        <v>44733</v>
      </c>
      <c r="H5" s="4">
        <v>1</v>
      </c>
      <c r="I5" s="4">
        <v>2</v>
      </c>
      <c r="J5" s="4">
        <v>2</v>
      </c>
      <c r="K5" s="4" t="s">
        <v>30</v>
      </c>
      <c r="L5" s="4">
        <v>148.92</v>
      </c>
      <c r="M5" s="4">
        <v>148.92</v>
      </c>
      <c r="N5" s="4" t="s">
        <v>45</v>
      </c>
      <c r="O5" s="4" t="s">
        <v>32</v>
      </c>
      <c r="P5" s="4" t="s">
        <v>33</v>
      </c>
      <c r="Q5" s="4">
        <v>0</v>
      </c>
      <c r="R5" s="7">
        <v>44730</v>
      </c>
      <c r="S5" s="6">
        <v>44736</v>
      </c>
      <c r="T5" s="4" t="s">
        <v>34</v>
      </c>
      <c r="U5" s="4">
        <v>148.92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44731</v>
      </c>
      <c r="G6" s="6">
        <v>44733</v>
      </c>
      <c r="H6" s="4">
        <v>4</v>
      </c>
      <c r="I6" s="4">
        <v>2</v>
      </c>
      <c r="J6" s="4">
        <v>8</v>
      </c>
      <c r="K6" s="4" t="s">
        <v>30</v>
      </c>
      <c r="L6" s="4">
        <v>1060.8</v>
      </c>
      <c r="M6" s="4">
        <v>1060.8</v>
      </c>
      <c r="N6" s="4" t="s">
        <v>49</v>
      </c>
      <c r="O6" s="4" t="s">
        <v>32</v>
      </c>
      <c r="P6" s="4" t="s">
        <v>33</v>
      </c>
      <c r="Q6" s="4">
        <v>0</v>
      </c>
      <c r="R6" s="7">
        <v>44731</v>
      </c>
      <c r="S6" s="6">
        <v>44736</v>
      </c>
      <c r="T6" s="4" t="s">
        <v>34</v>
      </c>
      <c r="U6" s="4">
        <v>1060.8</v>
      </c>
      <c r="V6" s="4">
        <v>0</v>
      </c>
      <c r="W6" s="4">
        <v>0</v>
      </c>
      <c r="X6" s="4" t="s">
        <v>50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44731</v>
      </c>
      <c r="G7" s="6">
        <v>44733</v>
      </c>
      <c r="H7" s="4">
        <v>1</v>
      </c>
      <c r="I7" s="4">
        <v>2</v>
      </c>
      <c r="J7" s="4">
        <v>2</v>
      </c>
      <c r="K7" s="4" t="s">
        <v>30</v>
      </c>
      <c r="L7" s="4">
        <v>248.88</v>
      </c>
      <c r="M7" s="4">
        <v>248.88</v>
      </c>
      <c r="N7" s="4" t="s">
        <v>54</v>
      </c>
      <c r="O7" s="4" t="s">
        <v>32</v>
      </c>
      <c r="P7" s="4" t="s">
        <v>33</v>
      </c>
      <c r="Q7" s="4">
        <v>0</v>
      </c>
      <c r="R7" s="7">
        <v>44731</v>
      </c>
      <c r="S7" s="6">
        <v>44736</v>
      </c>
      <c r="T7" s="4" t="s">
        <v>34</v>
      </c>
      <c r="U7" s="4">
        <v>248.88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44732</v>
      </c>
      <c r="G8" s="6">
        <v>44733</v>
      </c>
      <c r="H8" s="4">
        <v>1</v>
      </c>
      <c r="I8" s="4">
        <v>1</v>
      </c>
      <c r="J8" s="4">
        <v>1</v>
      </c>
      <c r="K8" s="4" t="s">
        <v>30</v>
      </c>
      <c r="L8" s="4">
        <v>341.7</v>
      </c>
      <c r="M8" s="4">
        <v>341.7</v>
      </c>
      <c r="N8" s="4" t="s">
        <v>59</v>
      </c>
      <c r="O8" s="4" t="s">
        <v>32</v>
      </c>
      <c r="P8" s="4" t="s">
        <v>33</v>
      </c>
      <c r="Q8" s="4">
        <v>0</v>
      </c>
      <c r="R8" s="7">
        <v>44731</v>
      </c>
      <c r="S8" s="6">
        <v>44736</v>
      </c>
      <c r="T8" s="4" t="s">
        <v>34</v>
      </c>
      <c r="U8" s="4">
        <v>341.7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44732</v>
      </c>
      <c r="G9" s="6">
        <v>44733</v>
      </c>
      <c r="H9" s="4">
        <v>1</v>
      </c>
      <c r="I9" s="4">
        <v>1</v>
      </c>
      <c r="J9" s="4">
        <v>1</v>
      </c>
      <c r="K9" s="4" t="s">
        <v>30</v>
      </c>
      <c r="L9" s="4">
        <v>182.58</v>
      </c>
      <c r="M9" s="4">
        <v>182.58</v>
      </c>
      <c r="N9" s="4" t="s">
        <v>64</v>
      </c>
      <c r="O9" s="4" t="s">
        <v>32</v>
      </c>
      <c r="P9" s="4" t="s">
        <v>33</v>
      </c>
      <c r="Q9" s="4">
        <v>0</v>
      </c>
      <c r="R9" s="7">
        <v>44732</v>
      </c>
      <c r="S9" s="6">
        <v>44736</v>
      </c>
      <c r="T9" s="4" t="s">
        <v>34</v>
      </c>
      <c r="U9" s="4">
        <v>182.58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44</v>
      </c>
      <c r="F10" s="6">
        <v>44732</v>
      </c>
      <c r="G10" s="6">
        <v>44733</v>
      </c>
      <c r="H10" s="4">
        <v>1</v>
      </c>
      <c r="I10" s="4">
        <v>1</v>
      </c>
      <c r="J10" s="4">
        <v>1</v>
      </c>
      <c r="K10" s="4" t="s">
        <v>30</v>
      </c>
      <c r="L10" s="4">
        <v>75.48</v>
      </c>
      <c r="M10" s="4">
        <v>75.48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44736</v>
      </c>
      <c r="T10" s="4" t="s">
        <v>34</v>
      </c>
      <c r="U10" s="4">
        <v>75.48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44732</v>
      </c>
      <c r="G11" s="6">
        <v>44733</v>
      </c>
      <c r="H11" s="4">
        <v>1</v>
      </c>
      <c r="I11" s="4">
        <v>1</v>
      </c>
      <c r="J11" s="4">
        <v>1</v>
      </c>
      <c r="K11" s="4" t="s">
        <v>30</v>
      </c>
      <c r="L11" s="4">
        <v>132.6</v>
      </c>
      <c r="M11" s="4">
        <v>132.6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44736</v>
      </c>
      <c r="T11" s="4" t="s">
        <v>34</v>
      </c>
      <c r="U11" s="4">
        <v>132.6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44732</v>
      </c>
      <c r="G12" s="6">
        <v>44733</v>
      </c>
      <c r="H12" s="4">
        <v>1</v>
      </c>
      <c r="I12" s="4">
        <v>1</v>
      </c>
      <c r="J12" s="4">
        <v>1</v>
      </c>
      <c r="K12" s="4" t="s">
        <v>30</v>
      </c>
      <c r="L12" s="4">
        <v>84.44</v>
      </c>
      <c r="M12" s="4">
        <v>84.44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44732</v>
      </c>
      <c r="S12" s="6">
        <v>44736</v>
      </c>
      <c r="T12" s="4" t="s">
        <v>34</v>
      </c>
      <c r="U12" s="4">
        <v>84.44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44732</v>
      </c>
      <c r="G13" s="6">
        <v>44733</v>
      </c>
      <c r="H13" s="4">
        <v>1</v>
      </c>
      <c r="I13" s="4">
        <v>1</v>
      </c>
      <c r="J13" s="4">
        <v>1</v>
      </c>
      <c r="K13" s="4" t="s">
        <v>30</v>
      </c>
      <c r="L13" s="4">
        <v>146.45</v>
      </c>
      <c r="M13" s="4">
        <v>146.45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44736</v>
      </c>
      <c r="T13" s="4" t="s">
        <v>34</v>
      </c>
      <c r="U13" s="4">
        <v>146.45</v>
      </c>
      <c r="V13" s="4">
        <v>0</v>
      </c>
      <c r="W13" s="4">
        <v>0</v>
      </c>
      <c r="X13" s="4" t="s">
        <v>80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44732</v>
      </c>
      <c r="G14" s="6">
        <v>44733</v>
      </c>
      <c r="H14" s="4">
        <v>1</v>
      </c>
      <c r="I14" s="4">
        <v>1</v>
      </c>
      <c r="J14" s="4">
        <v>1</v>
      </c>
      <c r="K14" s="4" t="s">
        <v>30</v>
      </c>
      <c r="L14" s="4">
        <v>173.72</v>
      </c>
      <c r="M14" s="4">
        <v>173.72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44736</v>
      </c>
      <c r="T14" s="4" t="s">
        <v>34</v>
      </c>
      <c r="U14" s="4">
        <v>173.72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44732</v>
      </c>
      <c r="G15" s="6">
        <v>44733</v>
      </c>
      <c r="H15" s="4">
        <v>1</v>
      </c>
      <c r="I15" s="4">
        <v>1</v>
      </c>
      <c r="J15" s="4">
        <v>1</v>
      </c>
      <c r="K15" s="4" t="s">
        <v>30</v>
      </c>
      <c r="L15" s="4">
        <v>156.55</v>
      </c>
      <c r="M15" s="4">
        <v>156.55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44732</v>
      </c>
      <c r="S15" s="6">
        <v>44736</v>
      </c>
      <c r="T15" s="4" t="s">
        <v>34</v>
      </c>
      <c r="U15" s="4">
        <v>156.55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44732</v>
      </c>
      <c r="G16" s="6">
        <v>44733</v>
      </c>
      <c r="H16" s="4">
        <v>1</v>
      </c>
      <c r="I16" s="4">
        <v>1</v>
      </c>
      <c r="J16" s="4">
        <v>1</v>
      </c>
      <c r="K16" s="4" t="s">
        <v>30</v>
      </c>
      <c r="L16" s="4">
        <v>172.71</v>
      </c>
      <c r="M16" s="4">
        <v>172.71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44736</v>
      </c>
      <c r="T16" s="4" t="s">
        <v>34</v>
      </c>
      <c r="U16" s="4">
        <v>172.71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36</v>
      </c>
      <c r="B17" s="4" t="s">
        <v>26</v>
      </c>
      <c r="C17" s="4" t="s">
        <v>93</v>
      </c>
      <c r="D17" s="4" t="s">
        <v>37</v>
      </c>
      <c r="E17" s="4" t="s">
        <v>38</v>
      </c>
      <c r="F17" s="6">
        <v>44731</v>
      </c>
      <c r="G17" s="6">
        <v>44733</v>
      </c>
      <c r="H17" s="4">
        <v>1</v>
      </c>
      <c r="I17" s="4">
        <v>2</v>
      </c>
      <c r="J17" s="4">
        <v>2</v>
      </c>
      <c r="K17" s="4" t="s">
        <v>30</v>
      </c>
      <c r="L17" s="4">
        <v>-283.56</v>
      </c>
      <c r="M17" s="4">
        <v>-283.56</v>
      </c>
      <c r="N17" s="4" t="s">
        <v>39</v>
      </c>
      <c r="O17" s="4" t="s">
        <v>32</v>
      </c>
      <c r="P17" s="4" t="s">
        <v>33</v>
      </c>
      <c r="Q17" s="4">
        <v>0</v>
      </c>
      <c r="R17" s="7">
        <v>44730</v>
      </c>
      <c r="S17" s="6">
        <v>44736</v>
      </c>
      <c r="T17" s="4" t="s">
        <v>34</v>
      </c>
      <c r="U17" s="4">
        <v>-283.56</v>
      </c>
      <c r="V17" s="4">
        <v>0</v>
      </c>
      <c r="W17" s="4">
        <v>0</v>
      </c>
      <c r="X17" s="4" t="s">
        <v>35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18149194557</v>
      </c>
      <c r="B2" s="6">
        <v>44731</v>
      </c>
      <c r="C2" s="6">
        <v>44733</v>
      </c>
      <c r="D2" s="4">
        <v>255.22</v>
      </c>
      <c r="E2" s="4" t="str">
        <f>VLOOKUP(A2,HOP!A:L,12,0)</f>
        <v>255.22</v>
      </c>
      <c r="F2" s="4" t="str">
        <f>VLOOKUP(A2,HOP!A:C,3,0)</f>
        <v>2595531</v>
      </c>
      <c r="G2" s="4">
        <f>D2-E2</f>
        <v>0</v>
      </c>
      <c r="H2" s="4" t="str">
        <f>$H$1&amp;F2</f>
        <v>，2595531</v>
      </c>
      <c r="I2" s="4" t="str">
        <f>VLOOKUP(A2,HOP!A:U,21,0)</f>
        <v>直连</v>
      </c>
    </row>
    <row r="3" s="4" customFormat="1" spans="1:9">
      <c r="A3" s="5">
        <v>18149484847</v>
      </c>
      <c r="B3" s="6">
        <v>44731</v>
      </c>
      <c r="C3" s="6">
        <v>44733</v>
      </c>
      <c r="D3" s="4">
        <v>267.24</v>
      </c>
      <c r="E3" s="4" t="str">
        <f>VLOOKUP(A3,HOP!A:L,12,0)</f>
        <v>267.24</v>
      </c>
      <c r="F3" s="4" t="str">
        <f>VLOOKUP(A3,HOP!A:C,3,0)</f>
        <v>2595583</v>
      </c>
      <c r="G3" s="4">
        <f t="shared" ref="G3:G16" si="0">D3-E3</f>
        <v>0</v>
      </c>
      <c r="H3" s="4" t="str">
        <f t="shared" ref="H3:H16" si="1">$H$1&amp;F3</f>
        <v>，2595583</v>
      </c>
      <c r="I3" s="4" t="str">
        <f>VLOOKUP(A3,HOP!A:U,21,0)</f>
        <v>直连</v>
      </c>
    </row>
    <row r="4" s="4" customFormat="1" spans="1:9">
      <c r="A4" s="5">
        <v>18149503415</v>
      </c>
      <c r="B4" s="6">
        <v>44731</v>
      </c>
      <c r="C4" s="6">
        <v>44733</v>
      </c>
      <c r="D4" s="4">
        <v>550.8</v>
      </c>
      <c r="E4" s="4" t="str">
        <f>VLOOKUP(A4,HOP!A:L,12,0)</f>
        <v>550.80</v>
      </c>
      <c r="F4" s="4" t="str">
        <f>VLOOKUP(A4,HOP!A:C,3,0)</f>
        <v>2595596</v>
      </c>
      <c r="G4" s="4">
        <f t="shared" si="0"/>
        <v>0</v>
      </c>
      <c r="H4" s="4" t="str">
        <f t="shared" si="1"/>
        <v>，2595596</v>
      </c>
      <c r="I4" s="4" t="str">
        <f>VLOOKUP(A4,HOP!A:U,21,0)</f>
        <v>直连</v>
      </c>
    </row>
    <row r="5" s="4" customFormat="1" spans="1:9">
      <c r="A5" s="5">
        <v>18150718799</v>
      </c>
      <c r="B5" s="6">
        <v>44731</v>
      </c>
      <c r="C5" s="6">
        <v>44733</v>
      </c>
      <c r="D5" s="4">
        <v>148.92</v>
      </c>
      <c r="E5" s="4" t="str">
        <f>VLOOKUP(A5,HOP!A:L,12,0)</f>
        <v>148.92</v>
      </c>
      <c r="F5" s="4" t="str">
        <f>VLOOKUP(A5,HOP!A:C,3,0)</f>
        <v>2595900</v>
      </c>
      <c r="G5" s="4">
        <f t="shared" si="0"/>
        <v>0</v>
      </c>
      <c r="H5" s="4" t="str">
        <f t="shared" si="1"/>
        <v>，2595900</v>
      </c>
      <c r="I5" s="4" t="str">
        <f>VLOOKUP(A5,HOP!A:U,21,0)</f>
        <v>直连</v>
      </c>
    </row>
    <row r="6" s="4" customFormat="1" spans="1:9">
      <c r="A6" s="5">
        <v>18153497727</v>
      </c>
      <c r="B6" s="6">
        <v>44731</v>
      </c>
      <c r="C6" s="6">
        <v>44733</v>
      </c>
      <c r="D6" s="4">
        <v>1060.8</v>
      </c>
      <c r="E6" s="4" t="str">
        <f>VLOOKUP(A6,HOP!A:L,12,0)</f>
        <v>1060.80</v>
      </c>
      <c r="F6" s="4" t="str">
        <f>VLOOKUP(A6,HOP!A:C,3,0)</f>
        <v>2596258</v>
      </c>
      <c r="G6" s="4">
        <f t="shared" si="0"/>
        <v>0</v>
      </c>
      <c r="H6" s="4" t="str">
        <f t="shared" si="1"/>
        <v>，2596258</v>
      </c>
      <c r="I6" s="4" t="str">
        <f>VLOOKUP(A6,HOP!A:U,21,0)</f>
        <v>直连</v>
      </c>
    </row>
    <row r="7" s="4" customFormat="1" spans="1:9">
      <c r="A7" s="5">
        <v>18155671817</v>
      </c>
      <c r="B7" s="6">
        <v>44731</v>
      </c>
      <c r="C7" s="6">
        <v>44733</v>
      </c>
      <c r="D7" s="4">
        <v>248.88</v>
      </c>
      <c r="E7" s="4" t="str">
        <f>VLOOKUP(A7,HOP!A:L,12,0)</f>
        <v>248.88</v>
      </c>
      <c r="F7" s="4" t="str">
        <f>VLOOKUP(A7,HOP!A:C,3,0)</f>
        <v>2596619</v>
      </c>
      <c r="G7" s="4">
        <f t="shared" si="0"/>
        <v>0</v>
      </c>
      <c r="H7" s="4" t="str">
        <f t="shared" si="1"/>
        <v>，2596619</v>
      </c>
      <c r="I7" s="4" t="str">
        <f>VLOOKUP(A7,HOP!A:U,21,0)</f>
        <v>直连</v>
      </c>
    </row>
    <row r="8" s="4" customFormat="1" spans="1:9">
      <c r="A8" s="5">
        <v>18158506937</v>
      </c>
      <c r="B8" s="6">
        <v>44732</v>
      </c>
      <c r="C8" s="6">
        <v>44733</v>
      </c>
      <c r="D8" s="4">
        <v>341.7</v>
      </c>
      <c r="E8" s="4" t="str">
        <f>VLOOKUP(A8,HOP!A:L,12,0)</f>
        <v>341.70</v>
      </c>
      <c r="F8" s="4" t="str">
        <f>VLOOKUP(A8,HOP!A:C,3,0)</f>
        <v>2596873</v>
      </c>
      <c r="G8" s="4">
        <f t="shared" si="0"/>
        <v>0</v>
      </c>
      <c r="H8" s="4" t="str">
        <f t="shared" si="1"/>
        <v>，2596873</v>
      </c>
      <c r="I8" s="4" t="str">
        <f>VLOOKUP(A8,HOP!A:U,21,0)</f>
        <v>直连</v>
      </c>
    </row>
    <row r="9" s="4" customFormat="1" spans="1:9">
      <c r="A9" s="5">
        <v>18159535146</v>
      </c>
      <c r="B9" s="6">
        <v>44732</v>
      </c>
      <c r="C9" s="6">
        <v>44733</v>
      </c>
      <c r="D9" s="4">
        <v>182.58</v>
      </c>
      <c r="E9" s="4" t="str">
        <f>VLOOKUP(A9,HOP!A:L,12,0)</f>
        <v>182.58</v>
      </c>
      <c r="F9" s="4" t="str">
        <f>VLOOKUP(A9,HOP!A:C,3,0)</f>
        <v>2597134</v>
      </c>
      <c r="G9" s="4">
        <f t="shared" si="0"/>
        <v>0</v>
      </c>
      <c r="H9" s="4" t="str">
        <f t="shared" si="1"/>
        <v>，2597134</v>
      </c>
      <c r="I9" s="4" t="str">
        <f>VLOOKUP(A9,HOP!A:U,21,0)</f>
        <v>直连</v>
      </c>
    </row>
    <row r="10" s="4" customFormat="1" spans="1:9">
      <c r="A10" s="5">
        <v>18159614281</v>
      </c>
      <c r="B10" s="6">
        <v>44732</v>
      </c>
      <c r="C10" s="6">
        <v>44733</v>
      </c>
      <c r="D10" s="4">
        <v>75.48</v>
      </c>
      <c r="E10" s="4" t="str">
        <f>VLOOKUP(A10,HOP!A:L,12,0)</f>
        <v>75.48</v>
      </c>
      <c r="F10" s="4" t="str">
        <f>VLOOKUP(A10,HOP!A:C,3,0)</f>
        <v>2597150</v>
      </c>
      <c r="G10" s="4">
        <f t="shared" si="0"/>
        <v>0</v>
      </c>
      <c r="H10" s="4" t="str">
        <f t="shared" si="1"/>
        <v>，2597150</v>
      </c>
      <c r="I10" s="4" t="str">
        <f>VLOOKUP(A10,HOP!A:U,21,0)</f>
        <v>直连</v>
      </c>
    </row>
    <row r="11" s="4" customFormat="1" spans="1:9">
      <c r="A11" s="5">
        <v>18159635731</v>
      </c>
      <c r="B11" s="6">
        <v>44732</v>
      </c>
      <c r="C11" s="6">
        <v>44733</v>
      </c>
      <c r="D11" s="4">
        <v>132.6</v>
      </c>
      <c r="E11" s="4" t="str">
        <f>VLOOKUP(A11,HOP!A:L,12,0)</f>
        <v>132.60</v>
      </c>
      <c r="F11" s="4" t="str">
        <f>VLOOKUP(A11,HOP!A:C,3,0)</f>
        <v>2597156</v>
      </c>
      <c r="G11" s="4">
        <f t="shared" si="0"/>
        <v>0</v>
      </c>
      <c r="H11" s="4" t="str">
        <f t="shared" si="1"/>
        <v>，2597156</v>
      </c>
      <c r="I11" s="4" t="str">
        <f>VLOOKUP(A11,HOP!A:U,21,0)</f>
        <v>直连</v>
      </c>
    </row>
    <row r="12" s="4" customFormat="1" spans="1:9">
      <c r="A12" s="5">
        <v>18159919762</v>
      </c>
      <c r="B12" s="6">
        <v>44732</v>
      </c>
      <c r="C12" s="6">
        <v>44733</v>
      </c>
      <c r="D12" s="4">
        <v>84.44</v>
      </c>
      <c r="E12" s="4" t="str">
        <f>VLOOKUP(A12,HOP!A:L,12,0)</f>
        <v>84.44</v>
      </c>
      <c r="F12" s="4" t="str">
        <f>VLOOKUP(A12,HOP!A:C,3,0)</f>
        <v>2597249</v>
      </c>
      <c r="G12" s="4">
        <f t="shared" si="0"/>
        <v>0</v>
      </c>
      <c r="H12" s="4" t="str">
        <f t="shared" si="1"/>
        <v>，2597249</v>
      </c>
      <c r="I12" s="4" t="str">
        <f>VLOOKUP(A12,HOP!A:U,21,0)</f>
        <v>直连</v>
      </c>
    </row>
    <row r="13" s="4" customFormat="1" spans="1:9">
      <c r="A13" s="5">
        <v>18162473312</v>
      </c>
      <c r="B13" s="6">
        <v>44732</v>
      </c>
      <c r="C13" s="6">
        <v>44733</v>
      </c>
      <c r="D13" s="4">
        <v>146.45</v>
      </c>
      <c r="E13" s="4" t="str">
        <f>VLOOKUP(A13,HOP!A:L,12,0)</f>
        <v>146.45</v>
      </c>
      <c r="F13" s="4" t="str">
        <f>VLOOKUP(A13,HOP!A:C,3,0)</f>
        <v>2597386</v>
      </c>
      <c r="G13" s="4">
        <f t="shared" si="0"/>
        <v>0</v>
      </c>
      <c r="H13" s="4" t="str">
        <f t="shared" si="1"/>
        <v>，2597386</v>
      </c>
      <c r="I13" s="4" t="str">
        <f>VLOOKUP(A13,HOP!A:U,21,0)</f>
        <v>直连</v>
      </c>
    </row>
    <row r="14" s="4" customFormat="1" spans="1:9">
      <c r="A14" s="5">
        <v>18163357915</v>
      </c>
      <c r="B14" s="6">
        <v>44732</v>
      </c>
      <c r="C14" s="6">
        <v>44733</v>
      </c>
      <c r="D14" s="4">
        <v>173.72</v>
      </c>
      <c r="E14" s="4" t="str">
        <f>VLOOKUP(A14,HOP!A:L,12,0)</f>
        <v>173.72</v>
      </c>
      <c r="F14" s="4" t="str">
        <f>VLOOKUP(A14,HOP!A:C,3,0)</f>
        <v>2597530</v>
      </c>
      <c r="G14" s="4">
        <f t="shared" si="0"/>
        <v>0</v>
      </c>
      <c r="H14" s="4" t="str">
        <f t="shared" si="1"/>
        <v>，2597530</v>
      </c>
      <c r="I14" s="4" t="str">
        <f>VLOOKUP(A14,HOP!A:U,21,0)</f>
        <v>直连</v>
      </c>
    </row>
    <row r="15" s="4" customFormat="1" spans="1:9">
      <c r="A15" s="5">
        <v>18163530863</v>
      </c>
      <c r="B15" s="6">
        <v>44732</v>
      </c>
      <c r="C15" s="6">
        <v>44733</v>
      </c>
      <c r="D15" s="4">
        <v>156.55</v>
      </c>
      <c r="E15" s="4" t="str">
        <f>VLOOKUP(A15,HOP!A:L,12,0)</f>
        <v>156.55</v>
      </c>
      <c r="F15" s="4" t="str">
        <f>VLOOKUP(A15,HOP!A:C,3,0)</f>
        <v>2597549</v>
      </c>
      <c r="G15" s="4">
        <f t="shared" si="0"/>
        <v>0</v>
      </c>
      <c r="H15" s="4" t="str">
        <f t="shared" si="1"/>
        <v>，2597549</v>
      </c>
      <c r="I15" s="4" t="str">
        <f>VLOOKUP(A15,HOP!A:U,21,0)</f>
        <v>直连</v>
      </c>
    </row>
    <row r="16" s="4" customFormat="1" spans="1:9">
      <c r="A16" s="5">
        <v>18163814462</v>
      </c>
      <c r="B16" s="6">
        <v>44732</v>
      </c>
      <c r="C16" s="6">
        <v>44733</v>
      </c>
      <c r="D16" s="4">
        <v>172.71</v>
      </c>
      <c r="E16" s="4" t="str">
        <f>VLOOKUP(A16,HOP!A:L,12,0)</f>
        <v>172.71</v>
      </c>
      <c r="F16" s="4" t="str">
        <f>VLOOKUP(A16,HOP!A:C,3,0)</f>
        <v>2597591</v>
      </c>
      <c r="G16" s="4">
        <f t="shared" si="0"/>
        <v>0</v>
      </c>
      <c r="H16" s="4" t="str">
        <f t="shared" si="1"/>
        <v>，2597591</v>
      </c>
      <c r="I16" s="4" t="str">
        <f>VLOOKUP(A16,HOP!A:U,21,0)</f>
        <v>直连</v>
      </c>
    </row>
    <row r="18" spans="4:4">
      <c r="D18" s="4">
        <f>SUM(D2:D17)</f>
        <v>3998.09</v>
      </c>
    </row>
    <row r="22" spans="1:1">
      <c r="A22" s="4" t="s">
        <v>95</v>
      </c>
    </row>
    <row r="23" spans="1:1">
      <c r="A23" s="4" t="s">
        <v>96</v>
      </c>
    </row>
    <row r="24" spans="1:1">
      <c r="A24" s="4" t="s">
        <v>97</v>
      </c>
    </row>
  </sheetData>
  <autoFilter ref="A1:X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3">
        <v>18163814462</v>
      </c>
      <c r="B2" s="1" t="s">
        <v>116</v>
      </c>
      <c r="C2" s="1" t="s">
        <v>117</v>
      </c>
      <c r="D2" s="1" t="s">
        <v>118</v>
      </c>
      <c r="E2" s="1" t="s">
        <v>92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18163530863</v>
      </c>
      <c r="B3" s="1" t="s">
        <v>116</v>
      </c>
      <c r="C3" s="1" t="s">
        <v>131</v>
      </c>
      <c r="D3" s="1" t="s">
        <v>132</v>
      </c>
      <c r="E3" s="1" t="s">
        <v>88</v>
      </c>
      <c r="F3" s="1" t="s">
        <v>116</v>
      </c>
      <c r="G3" s="1" t="s">
        <v>119</v>
      </c>
      <c r="H3" s="1" t="s">
        <v>120</v>
      </c>
      <c r="I3" s="1" t="s">
        <v>133</v>
      </c>
      <c r="J3" s="1" t="s">
        <v>122</v>
      </c>
      <c r="K3" s="1" t="s">
        <v>133</v>
      </c>
      <c r="L3" s="1" t="s">
        <v>133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134</v>
      </c>
      <c r="S3" s="1" t="s">
        <v>128</v>
      </c>
      <c r="T3" s="1" t="s">
        <v>129</v>
      </c>
      <c r="U3" s="1" t="s">
        <v>130</v>
      </c>
    </row>
    <row r="4" s="1" customFormat="1" spans="1:21">
      <c r="A4" s="3">
        <v>18163357915</v>
      </c>
      <c r="B4" s="1" t="s">
        <v>116</v>
      </c>
      <c r="C4" s="1" t="s">
        <v>135</v>
      </c>
      <c r="D4" s="1" t="s">
        <v>136</v>
      </c>
      <c r="E4" s="1" t="s">
        <v>84</v>
      </c>
      <c r="F4" s="1" t="s">
        <v>116</v>
      </c>
      <c r="G4" s="1" t="s">
        <v>119</v>
      </c>
      <c r="H4" s="1" t="s">
        <v>120</v>
      </c>
      <c r="I4" s="1" t="s">
        <v>137</v>
      </c>
      <c r="J4" s="1" t="s">
        <v>122</v>
      </c>
      <c r="K4" s="1" t="s">
        <v>137</v>
      </c>
      <c r="L4" s="1" t="s">
        <v>137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138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18162473312</v>
      </c>
      <c r="B5" s="1" t="s">
        <v>116</v>
      </c>
      <c r="C5" s="1" t="s">
        <v>139</v>
      </c>
      <c r="D5" s="1" t="s">
        <v>140</v>
      </c>
      <c r="E5" s="1" t="s">
        <v>79</v>
      </c>
      <c r="F5" s="1" t="s">
        <v>116</v>
      </c>
      <c r="G5" s="1" t="s">
        <v>119</v>
      </c>
      <c r="H5" s="1" t="s">
        <v>120</v>
      </c>
      <c r="I5" s="1" t="s">
        <v>141</v>
      </c>
      <c r="J5" s="1" t="s">
        <v>122</v>
      </c>
      <c r="K5" s="1" t="s">
        <v>141</v>
      </c>
      <c r="L5" s="1" t="s">
        <v>141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142</v>
      </c>
      <c r="S5" s="1" t="s">
        <v>128</v>
      </c>
      <c r="T5" s="1" t="s">
        <v>129</v>
      </c>
      <c r="U5" s="1" t="s">
        <v>130</v>
      </c>
    </row>
    <row r="6" s="1" customFormat="1" spans="1:21">
      <c r="A6" s="3">
        <v>18159919762</v>
      </c>
      <c r="B6" s="1" t="s">
        <v>116</v>
      </c>
      <c r="C6" s="1" t="s">
        <v>143</v>
      </c>
      <c r="D6" s="1" t="s">
        <v>144</v>
      </c>
      <c r="E6" s="1" t="s">
        <v>75</v>
      </c>
      <c r="F6" s="1" t="s">
        <v>116</v>
      </c>
      <c r="G6" s="1" t="s">
        <v>119</v>
      </c>
      <c r="H6" s="1" t="s">
        <v>120</v>
      </c>
      <c r="I6" s="1" t="s">
        <v>145</v>
      </c>
      <c r="J6" s="1" t="s">
        <v>122</v>
      </c>
      <c r="K6" s="1" t="s">
        <v>145</v>
      </c>
      <c r="L6" s="1" t="s">
        <v>145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146</v>
      </c>
      <c r="S6" s="1" t="s">
        <v>128</v>
      </c>
      <c r="T6" s="1" t="s">
        <v>129</v>
      </c>
      <c r="U6" s="1" t="s">
        <v>130</v>
      </c>
    </row>
    <row r="7" s="1" customFormat="1" spans="1:21">
      <c r="A7" s="3">
        <v>18159635731</v>
      </c>
      <c r="B7" s="1" t="s">
        <v>116</v>
      </c>
      <c r="C7" s="1" t="s">
        <v>147</v>
      </c>
      <c r="D7" s="1" t="s">
        <v>148</v>
      </c>
      <c r="E7" s="1" t="s">
        <v>71</v>
      </c>
      <c r="F7" s="1" t="s">
        <v>116</v>
      </c>
      <c r="G7" s="1" t="s">
        <v>119</v>
      </c>
      <c r="H7" s="1" t="s">
        <v>120</v>
      </c>
      <c r="I7" s="1" t="s">
        <v>149</v>
      </c>
      <c r="J7" s="1" t="s">
        <v>122</v>
      </c>
      <c r="K7" s="1" t="s">
        <v>149</v>
      </c>
      <c r="L7" s="1" t="s">
        <v>149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150</v>
      </c>
      <c r="S7" s="1" t="s">
        <v>128</v>
      </c>
      <c r="T7" s="1" t="s">
        <v>129</v>
      </c>
      <c r="U7" s="1" t="s">
        <v>130</v>
      </c>
    </row>
    <row r="8" s="1" customFormat="1" spans="1:21">
      <c r="A8" s="3">
        <v>18159614281</v>
      </c>
      <c r="B8" s="1" t="s">
        <v>116</v>
      </c>
      <c r="C8" s="1" t="s">
        <v>151</v>
      </c>
      <c r="D8" s="1" t="s">
        <v>152</v>
      </c>
      <c r="E8" s="1" t="s">
        <v>67</v>
      </c>
      <c r="F8" s="1" t="s">
        <v>116</v>
      </c>
      <c r="G8" s="1" t="s">
        <v>119</v>
      </c>
      <c r="H8" s="1" t="s">
        <v>120</v>
      </c>
      <c r="I8" s="1" t="s">
        <v>153</v>
      </c>
      <c r="J8" s="1" t="s">
        <v>122</v>
      </c>
      <c r="K8" s="1" t="s">
        <v>153</v>
      </c>
      <c r="L8" s="1" t="s">
        <v>153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154</v>
      </c>
      <c r="S8" s="1" t="s">
        <v>128</v>
      </c>
      <c r="T8" s="1" t="s">
        <v>129</v>
      </c>
      <c r="U8" s="1" t="s">
        <v>130</v>
      </c>
    </row>
    <row r="9" s="1" customFormat="1" spans="1:21">
      <c r="A9" s="3">
        <v>18159535146</v>
      </c>
      <c r="B9" s="1" t="s">
        <v>116</v>
      </c>
      <c r="C9" s="1" t="s">
        <v>155</v>
      </c>
      <c r="D9" s="1" t="s">
        <v>156</v>
      </c>
      <c r="E9" s="1" t="s">
        <v>64</v>
      </c>
      <c r="F9" s="1" t="s">
        <v>116</v>
      </c>
      <c r="G9" s="1" t="s">
        <v>119</v>
      </c>
      <c r="H9" s="1" t="s">
        <v>120</v>
      </c>
      <c r="I9" s="1" t="s">
        <v>157</v>
      </c>
      <c r="J9" s="1" t="s">
        <v>122</v>
      </c>
      <c r="K9" s="1" t="s">
        <v>157</v>
      </c>
      <c r="L9" s="1" t="s">
        <v>157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158</v>
      </c>
      <c r="S9" s="1" t="s">
        <v>128</v>
      </c>
      <c r="T9" s="1" t="s">
        <v>129</v>
      </c>
      <c r="U9" s="1" t="s">
        <v>130</v>
      </c>
    </row>
    <row r="10" s="1" customFormat="1" spans="1:21">
      <c r="A10" s="3">
        <v>18158506937</v>
      </c>
      <c r="B10" s="1" t="s">
        <v>159</v>
      </c>
      <c r="C10" s="1" t="s">
        <v>160</v>
      </c>
      <c r="D10" s="1" t="s">
        <v>161</v>
      </c>
      <c r="E10" s="1" t="s">
        <v>59</v>
      </c>
      <c r="F10" s="1" t="s">
        <v>116</v>
      </c>
      <c r="G10" s="1" t="s">
        <v>119</v>
      </c>
      <c r="H10" s="1" t="s">
        <v>120</v>
      </c>
      <c r="I10" s="1" t="s">
        <v>162</v>
      </c>
      <c r="J10" s="1" t="s">
        <v>122</v>
      </c>
      <c r="K10" s="1" t="s">
        <v>162</v>
      </c>
      <c r="L10" s="1" t="s">
        <v>162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163</v>
      </c>
      <c r="S10" s="1" t="s">
        <v>128</v>
      </c>
      <c r="T10" s="1" t="s">
        <v>129</v>
      </c>
      <c r="U10" s="1" t="s">
        <v>130</v>
      </c>
    </row>
    <row r="11" s="1" customFormat="1" spans="1:21">
      <c r="A11" s="3">
        <v>18155671817</v>
      </c>
      <c r="B11" s="1" t="s">
        <v>159</v>
      </c>
      <c r="C11" s="1" t="s">
        <v>164</v>
      </c>
      <c r="D11" s="1" t="s">
        <v>165</v>
      </c>
      <c r="E11" s="1" t="s">
        <v>54</v>
      </c>
      <c r="F11" s="1" t="s">
        <v>159</v>
      </c>
      <c r="G11" s="1" t="s">
        <v>119</v>
      </c>
      <c r="H11" s="1" t="s">
        <v>120</v>
      </c>
      <c r="I11" s="1" t="s">
        <v>166</v>
      </c>
      <c r="J11" s="1" t="s">
        <v>122</v>
      </c>
      <c r="K11" s="1" t="s">
        <v>166</v>
      </c>
      <c r="L11" s="1" t="s">
        <v>166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167</v>
      </c>
      <c r="S11" s="1" t="s">
        <v>128</v>
      </c>
      <c r="T11" s="1" t="s">
        <v>129</v>
      </c>
      <c r="U11" s="1" t="s">
        <v>130</v>
      </c>
    </row>
    <row r="12" s="1" customFormat="1" spans="1:21">
      <c r="A12" s="3">
        <v>18153497727</v>
      </c>
      <c r="B12" s="1" t="s">
        <v>159</v>
      </c>
      <c r="C12" s="1" t="s">
        <v>168</v>
      </c>
      <c r="D12" s="1" t="s">
        <v>169</v>
      </c>
      <c r="E12" s="1" t="s">
        <v>49</v>
      </c>
      <c r="F12" s="1" t="s">
        <v>159</v>
      </c>
      <c r="G12" s="1" t="s">
        <v>119</v>
      </c>
      <c r="H12" s="1" t="s">
        <v>120</v>
      </c>
      <c r="I12" s="1" t="s">
        <v>170</v>
      </c>
      <c r="J12" s="1" t="s">
        <v>122</v>
      </c>
      <c r="K12" s="1" t="s">
        <v>170</v>
      </c>
      <c r="L12" s="1" t="s">
        <v>170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171</v>
      </c>
      <c r="S12" s="1" t="s">
        <v>128</v>
      </c>
      <c r="T12" s="1" t="s">
        <v>129</v>
      </c>
      <c r="U12" s="1" t="s">
        <v>130</v>
      </c>
    </row>
    <row r="13" s="1" customFormat="1" spans="1:21">
      <c r="A13" s="3">
        <v>18150718799</v>
      </c>
      <c r="B13" s="1" t="s">
        <v>172</v>
      </c>
      <c r="C13" s="1" t="s">
        <v>173</v>
      </c>
      <c r="D13" s="1" t="s">
        <v>174</v>
      </c>
      <c r="E13" s="1" t="s">
        <v>45</v>
      </c>
      <c r="F13" s="1" t="s">
        <v>159</v>
      </c>
      <c r="G13" s="1" t="s">
        <v>119</v>
      </c>
      <c r="H13" s="1" t="s">
        <v>120</v>
      </c>
      <c r="I13" s="1" t="s">
        <v>175</v>
      </c>
      <c r="J13" s="1" t="s">
        <v>122</v>
      </c>
      <c r="K13" s="1" t="s">
        <v>175</v>
      </c>
      <c r="L13" s="1" t="s">
        <v>175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176</v>
      </c>
      <c r="S13" s="1" t="s">
        <v>128</v>
      </c>
      <c r="T13" s="1" t="s">
        <v>129</v>
      </c>
      <c r="U13" s="1" t="s">
        <v>130</v>
      </c>
    </row>
    <row r="14" s="1" customFormat="1" spans="1:21">
      <c r="A14" s="3">
        <v>18149503415</v>
      </c>
      <c r="B14" s="1" t="s">
        <v>172</v>
      </c>
      <c r="C14" s="1" t="s">
        <v>177</v>
      </c>
      <c r="D14" s="1" t="s">
        <v>178</v>
      </c>
      <c r="E14" s="1" t="s">
        <v>41</v>
      </c>
      <c r="F14" s="1" t="s">
        <v>159</v>
      </c>
      <c r="G14" s="1" t="s">
        <v>119</v>
      </c>
      <c r="H14" s="1" t="s">
        <v>120</v>
      </c>
      <c r="I14" s="1" t="s">
        <v>179</v>
      </c>
      <c r="J14" s="1" t="s">
        <v>122</v>
      </c>
      <c r="K14" s="1" t="s">
        <v>179</v>
      </c>
      <c r="L14" s="1" t="s">
        <v>179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180</v>
      </c>
      <c r="S14" s="1" t="s">
        <v>128</v>
      </c>
      <c r="T14" s="1" t="s">
        <v>129</v>
      </c>
      <c r="U14" s="1" t="s">
        <v>130</v>
      </c>
    </row>
    <row r="15" s="1" customFormat="1" spans="1:21">
      <c r="A15" s="3">
        <v>18149484847</v>
      </c>
      <c r="B15" s="1" t="s">
        <v>172</v>
      </c>
      <c r="C15" s="1" t="s">
        <v>181</v>
      </c>
      <c r="D15" s="1" t="s">
        <v>178</v>
      </c>
      <c r="E15" s="1" t="s">
        <v>39</v>
      </c>
      <c r="F15" s="1" t="s">
        <v>159</v>
      </c>
      <c r="G15" s="1" t="s">
        <v>119</v>
      </c>
      <c r="H15" s="1" t="s">
        <v>120</v>
      </c>
      <c r="I15" s="1" t="s">
        <v>179</v>
      </c>
      <c r="J15" s="1" t="s">
        <v>122</v>
      </c>
      <c r="K15" s="1" t="s">
        <v>179</v>
      </c>
      <c r="L15" s="1" t="s">
        <v>182</v>
      </c>
      <c r="M15" s="1" t="s">
        <v>183</v>
      </c>
      <c r="N15" s="1" t="s">
        <v>183</v>
      </c>
      <c r="O15" s="1" t="s">
        <v>124</v>
      </c>
      <c r="P15" s="1" t="s">
        <v>125</v>
      </c>
      <c r="Q15" s="1" t="s">
        <v>126</v>
      </c>
      <c r="R15" s="1" t="s">
        <v>184</v>
      </c>
      <c r="S15" s="1" t="s">
        <v>128</v>
      </c>
      <c r="T15" s="1" t="s">
        <v>129</v>
      </c>
      <c r="U15" s="1" t="s">
        <v>130</v>
      </c>
    </row>
    <row r="16" s="1" customFormat="1" spans="1:21">
      <c r="A16" s="3">
        <v>18149194557</v>
      </c>
      <c r="B16" s="1" t="s">
        <v>172</v>
      </c>
      <c r="C16" s="1" t="s">
        <v>185</v>
      </c>
      <c r="D16" s="1" t="s">
        <v>186</v>
      </c>
      <c r="E16" s="1" t="s">
        <v>31</v>
      </c>
      <c r="F16" s="1" t="s">
        <v>159</v>
      </c>
      <c r="G16" s="1" t="s">
        <v>119</v>
      </c>
      <c r="H16" s="1" t="s">
        <v>120</v>
      </c>
      <c r="I16" s="1" t="s">
        <v>187</v>
      </c>
      <c r="J16" s="1" t="s">
        <v>122</v>
      </c>
      <c r="K16" s="1" t="s">
        <v>187</v>
      </c>
      <c r="L16" s="1" t="s">
        <v>187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188</v>
      </c>
      <c r="S16" s="1" t="s">
        <v>128</v>
      </c>
      <c r="T16" s="1" t="s">
        <v>129</v>
      </c>
      <c r="U16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2022-06-24T01:50:21Z</dcterms:created>
  <dcterms:modified xsi:type="dcterms:W3CDTF">2022-06-24T01:55:20Z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A7B223CEDF3F4E999A4F67ADF58380C7</vt:lpwstr>
  </property>
  <property fmtid="{D5CDD505-2E9C-101B-9397-08002B2CF9AE}" pid="3" name="KSOProductBuildVer">
    <vt:lpwstr>2052-11.1.0.11830</vt:lpwstr>
  </property>
</Properties>
</file>