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<sst xmlns="http://schemas.openxmlformats.org/spreadsheetml/2006/main" count="630" uniqueCount="277">
  <si>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</si>
  <si>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</si>
  <si>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</si>
  <si>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</si>
  <si>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</si>
  <si>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</si>
  <si>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</si>
  <si>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</si>
  <si>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</si>
  <si>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</si>
  <si>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</si>
  <si>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</si>
  <si>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</si>
  <si>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</si>
  <si>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</si>
  <si>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</si>
  <si>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</si>
  <si>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</si>
  <si>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</si>
  <si>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</si>
  <si>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</si>
  <si>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</si>
  <si>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</si>
  <si>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</si>
  <si>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</si>
  <si>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17555953303	</t>
  </si>
  <si>
    <t>Ctrip</t>
  </si>
  <si>
    <t>正常</t>
  </si>
  <si>
    <t>[圣路易斯－奥比斯波]玛丹娜酒店(Madonna Inn)(40100745)</t>
  </si>
  <si>
    <t>通风室&lt;不退款&gt;&lt;2人入住&gt;</t>
  </si>
  <si>
    <t>USD</t>
  </si>
  <si>
    <t>Glynn/Jacqueline Mary</t>
  </si>
  <si>
    <t>CA5326220624USD</t>
  </si>
  <si>
    <t>未提现</t>
  </si>
  <si>
    <t>携程开票</t>
  </si>
  <si>
    <t xml:space="preserve">2448224	</t>
  </si>
  <si>
    <t xml:space="preserve">R10207257	</t>
  </si>
  <si>
    <t xml:space="preserve">17709630892	</t>
  </si>
  <si>
    <t>[阿姆斯特丹]艾迪阿姆斯特丹酒店(The ED Amsterdam)(39052484)</t>
  </si>
  <si>
    <t>双人房&lt;不退款&gt;&lt;2人入住&gt;</t>
  </si>
  <si>
    <t>Sunghyun/Juhn,Sunghyun/Juhn</t>
  </si>
  <si>
    <t xml:space="preserve">2482189	</t>
  </si>
  <si>
    <t xml:space="preserve">FX14637	</t>
  </si>
  <si>
    <t xml:space="preserve">17878777198	</t>
  </si>
  <si>
    <t>[塔吉格]马尼拉雪松博尼法西奥全球城市酒店(Seda Bonifacio Global City Manila)(44800747)</t>
  </si>
  <si>
    <t>行政豪华房&lt;不退款&gt;&lt;2人入住&gt;</t>
  </si>
  <si>
    <t>Almonte/Betty,Almonte/Betty</t>
  </si>
  <si>
    <t xml:space="preserve">2533500	</t>
  </si>
  <si>
    <t xml:space="preserve">3357	</t>
  </si>
  <si>
    <t xml:space="preserve">18016067525	</t>
  </si>
  <si>
    <t>[罗马]罗马皮萨博洛尼亚美居酒店(Mercure Roma Piazza Bologna)(37211746)</t>
  </si>
  <si>
    <t>标准房(双床)&lt;不退款&gt;&lt;2人入住&gt;</t>
  </si>
  <si>
    <t>WANG/YI FAN,RUAN/WEI</t>
  </si>
  <si>
    <t xml:space="preserve">	</t>
  </si>
  <si>
    <t xml:space="preserve">2206180525	</t>
  </si>
  <si>
    <t xml:space="preserve">18031621695	</t>
  </si>
  <si>
    <t>[纽约]麦迪逊广场花园欢朋酒店(Hampton Inn Madison Square Garden)(37200168)</t>
  </si>
  <si>
    <t>特大床房&lt;2人入住&gt;&lt;不退款&gt;&lt;早餐&gt;</t>
  </si>
  <si>
    <t>ZHOU/ZIYI,CAO/JUN</t>
  </si>
  <si>
    <t xml:space="preserve">2571818	</t>
  </si>
  <si>
    <t xml:space="preserve">82355359	</t>
  </si>
  <si>
    <t xml:space="preserve">18071143228	</t>
  </si>
  <si>
    <t>[普吉岛]普吉岛布拉莎丽酒店 (SHA Extra Plus)(Burasari Phuket Resort (SHA Extra Plus))(44800358)</t>
  </si>
  <si>
    <t>心情珍藏房&lt;2人入住&gt;&lt;不退款&gt;</t>
  </si>
  <si>
    <t>karnani/khushboo,karnani/khushboo,karnani/khushboo,karnani/khushboo</t>
  </si>
  <si>
    <t xml:space="preserve">205181	</t>
  </si>
  <si>
    <t xml:space="preserve">18087414389	</t>
  </si>
  <si>
    <t>[黑尔]曼彻斯特机场丽笙蓝标酒店(Radisson Blu Manchester Airport)(37198182)</t>
  </si>
  <si>
    <t>甄选房&lt;2人入住&gt;&lt;不退款&gt;</t>
  </si>
  <si>
    <t>OMalley/Gabriel and Sarah</t>
  </si>
  <si>
    <t xml:space="preserve">18124459187	</t>
  </si>
  <si>
    <t>[布达佩斯]大西洋酒店(Atlantic Hotel)(37217279)</t>
  </si>
  <si>
    <t>客房&lt;2人入住&gt;&lt;不退款&gt;</t>
  </si>
  <si>
    <t>OLEKSIUK/ROMAN</t>
  </si>
  <si>
    <t xml:space="preserve">2591543	</t>
  </si>
  <si>
    <t xml:space="preserve">181654	</t>
  </si>
  <si>
    <t xml:space="preserve">18129243157	</t>
  </si>
  <si>
    <t>[迈阿密]迈阿密国际机场酒店(Miami International Airport Hotel)(37209685)</t>
  </si>
  <si>
    <t>标准大号床房&lt;2人入住&gt;&lt;不退款&gt;</t>
  </si>
  <si>
    <t>Brake/John Jason</t>
  </si>
  <si>
    <t xml:space="preserve">18131716145	</t>
  </si>
  <si>
    <t>[新加坡]新加坡码头酒店-西海岸(Staycation Approved)(The Quay Hotel West Coast (Staycation Approved))(37220776)</t>
  </si>
  <si>
    <t>豪华双床房&lt;不退款&gt;&lt;2人入住&gt;</t>
  </si>
  <si>
    <t>Pok Wei/Chan,Pok Wei/Chan</t>
  </si>
  <si>
    <t xml:space="preserve">83336021	</t>
  </si>
  <si>
    <t xml:space="preserve">18136028528	</t>
  </si>
  <si>
    <t>[芝加哥]芝加哥旅客之家酒店(Travelodge by Wyndham Downtown Chicago)(37200816)</t>
  </si>
  <si>
    <t>标准房&lt;不退款&gt;&lt;2人入住&gt;</t>
  </si>
  <si>
    <t>Benson/Ronald David</t>
  </si>
  <si>
    <t xml:space="preserve">2593528	</t>
  </si>
  <si>
    <t xml:space="preserve">18140673620	</t>
  </si>
  <si>
    <t>[马六甲]海湾酒店(Bayview Hotel Melaka)(37221439)</t>
  </si>
  <si>
    <t>高级客房&lt;2人入住&gt;&lt;不退款&gt;</t>
  </si>
  <si>
    <t>samat/nur shafikah</t>
  </si>
  <si>
    <t xml:space="preserve">2594134	</t>
  </si>
  <si>
    <t xml:space="preserve">1537718594895523840	</t>
  </si>
  <si>
    <t xml:space="preserve">18158373351	</t>
  </si>
  <si>
    <t>[罗马]罗马特纳酒店(Turner Hotel Rome)(39055891)</t>
  </si>
  <si>
    <t>客房&lt;不退款&gt;&lt;2人入住&gt;</t>
  </si>
  <si>
    <t>trivisani/grazia,Pantile/Stella</t>
  </si>
  <si>
    <t xml:space="preserve">2596857	</t>
  </si>
  <si>
    <t xml:space="preserve">18158471479	</t>
  </si>
  <si>
    <t>[西塔科]海特克品质酒店 - 塔科玛机场(Quality Inn Sea-Tac Airport)(37202100)</t>
  </si>
  <si>
    <t>标准房, 1 张特大床房&lt;不退款&gt;&lt;2人入住&gt;</t>
  </si>
  <si>
    <t>Pemberton /sheila</t>
  </si>
  <si>
    <t xml:space="preserve">10230074	</t>
  </si>
  <si>
    <t xml:space="preserve">18158783961	</t>
  </si>
  <si>
    <t>[迪拜]MD 酒店（前卡塞尔阿尔巴沙酒店）(MD Hotel formerly Cassells Al Barsha Hotel)(39042109)</t>
  </si>
  <si>
    <t>高级客房&lt;不退款&gt;&lt;2人入住&gt;</t>
  </si>
  <si>
    <t>Sandip /savaj</t>
  </si>
  <si>
    <t xml:space="preserve">115204	</t>
  </si>
  <si>
    <t xml:space="preserve">18163179987	</t>
  </si>
  <si>
    <t>[乔治市]亚美尼安街文物酒店(Armenian Street Heritage Hotel)(37230017)</t>
  </si>
  <si>
    <t>高级双床房&lt;不退款&gt;&lt;2人入住&gt;</t>
  </si>
  <si>
    <t>mohd zaki/zainol abidin</t>
  </si>
  <si>
    <t xml:space="preserve">2597501	</t>
  </si>
  <si>
    <t xml:space="preserve">1133721306	</t>
  </si>
  <si>
    <t xml:space="preserve">18163856197	</t>
  </si>
  <si>
    <t>[邦帕利]曼谷素旺那普机场诺富特酒店(Novotel Bangkok Suvarnabhumi Airport Hotel)(38635691)</t>
  </si>
  <si>
    <t>高级房, 1 张特大床&lt;不退款&gt;&lt;2人入住&gt;</t>
  </si>
  <si>
    <t>MCNAB/CHRISTOPHER</t>
  </si>
  <si>
    <t xml:space="preserve">18163861969	</t>
  </si>
  <si>
    <t>[欧博讷]巴拉丁斯奥伯尼城市酒店(Urban by Balladins Eaubonne)(45977502)</t>
  </si>
  <si>
    <t>标准双人间&lt;不退款&gt;&lt;2人入住&gt;</t>
  </si>
  <si>
    <t>BEKILA/Claudian</t>
  </si>
  <si>
    <t>，</t>
  </si>
  <si>
    <t>A220624102902481</t>
  </si>
  <si>
    <t>USD / HKD 当前参考汇率: 7.84955</t>
  </si>
  <si>
    <t>总计：3077 USD/
24153.07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</si>
  <si>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</si>
  <si>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</si>
  <si>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</si>
  <si>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</si>
  <si>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</si>
  <si>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</si>
  <si>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</si>
  <si>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</si>
  <si>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</si>
  <si>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</si>
  <si>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</si>
  <si>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</si>
  <si>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</si>
  <si>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</si>
  <si>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</si>
  <si>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</si>
  <si>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</si>
  <si>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</si>
  <si>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</si>
  <si>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2597604</t>
  </si>
  <si>
    <t>巴拉丁奥伯尼酒店</t>
  </si>
  <si>
    <t>BEKILA Claudian</t>
  </si>
  <si>
    <t>2022-06-21</t>
  </si>
  <si>
    <t>退房日周结</t>
  </si>
  <si>
    <t>451.06</t>
  </si>
  <si>
    <t>67.00</t>
  </si>
  <si>
    <t>0</t>
  </si>
  <si>
    <t>0.00</t>
  </si>
  <si>
    <t>携程盛景国际直连</t>
  </si>
  <si>
    <t>01.010677</t>
  </si>
  <si>
    <t>2022-06-20 20:16:34</t>
  </si>
  <si>
    <t>否</t>
  </si>
  <si>
    <t>汇智国际旅游发展有限公司</t>
  </si>
  <si>
    <t>直连</t>
  </si>
  <si>
    <t>2597597</t>
  </si>
  <si>
    <t>曼谷素万那普机场诺富特酒店 - SHA Extra Plus Certified</t>
  </si>
  <si>
    <t>MCNAB CHRISTOPHER</t>
  </si>
  <si>
    <t>511.65</t>
  </si>
  <si>
    <t>76.00</t>
  </si>
  <si>
    <t>2022-06-20 20:04:32</t>
  </si>
  <si>
    <t>2597501</t>
  </si>
  <si>
    <t>槟城亚美尼亚街传统酒店</t>
  </si>
  <si>
    <t>mohd zaki zainol abidin</t>
  </si>
  <si>
    <t>188.50</t>
  </si>
  <si>
    <t>28.00</t>
  </si>
  <si>
    <t>2022-06-20 17:49:41</t>
  </si>
  <si>
    <t>2596934</t>
  </si>
  <si>
    <t>迪拜IGH卡塞尔斯阿尔巴沙酒店</t>
  </si>
  <si>
    <t>Sandip savaj</t>
  </si>
  <si>
    <t>215.43</t>
  </si>
  <si>
    <t>32.00</t>
  </si>
  <si>
    <t>2022-06-20 01:30:49</t>
  </si>
  <si>
    <t>2022-06-19</t>
  </si>
  <si>
    <t>2596868</t>
  </si>
  <si>
    <t>海特克品质酒店 - 塔科玛机场</t>
  </si>
  <si>
    <t>Pemberton sheila</t>
  </si>
  <si>
    <t>1326.26</t>
  </si>
  <si>
    <t>197.00</t>
  </si>
  <si>
    <t>2022-06-19 23:25:34</t>
  </si>
  <si>
    <t>2596857</t>
  </si>
  <si>
    <t>特纳酒店</t>
  </si>
  <si>
    <t>trivisani grazia,Pantile Stella</t>
  </si>
  <si>
    <t>578.98</t>
  </si>
  <si>
    <t>86.00</t>
  </si>
  <si>
    <t>2022-06-19 22:57:05</t>
  </si>
  <si>
    <t>2022-06-17</t>
  </si>
  <si>
    <t>2594134</t>
  </si>
  <si>
    <t>海湾酒店</t>
  </si>
  <si>
    <t>samat nur shafikah</t>
  </si>
  <si>
    <t>154.57</t>
  </si>
  <si>
    <t>23.00</t>
  </si>
  <si>
    <t>2022-06-17 16:47:49</t>
  </si>
  <si>
    <t>2593528</t>
  </si>
  <si>
    <t>芝加哥旅客之家酒店</t>
  </si>
  <si>
    <t>Benson Ronald David</t>
  </si>
  <si>
    <t>927.40</t>
  </si>
  <si>
    <t>138.00</t>
  </si>
  <si>
    <t>2022-06-17 05:31:03</t>
  </si>
  <si>
    <t>2022-06-16</t>
  </si>
  <si>
    <t>2593009</t>
  </si>
  <si>
    <t>新加坡码头酒店-西海岸</t>
  </si>
  <si>
    <t>Pok Wei Chan,Pok Wei Chan</t>
  </si>
  <si>
    <t>572.12</t>
  </si>
  <si>
    <t>85.00</t>
  </si>
  <si>
    <t>2022-06-16 17:12:09</t>
  </si>
  <si>
    <t>2592726</t>
  </si>
  <si>
    <t>迈阿密国际机场酒店</t>
  </si>
  <si>
    <t>Brake John Jason</t>
  </si>
  <si>
    <t>1029.81</t>
  </si>
  <si>
    <t>153.00</t>
  </si>
  <si>
    <t>2022-06-16 12:50:19</t>
  </si>
  <si>
    <t>2022-06-15</t>
  </si>
  <si>
    <t>2591543</t>
  </si>
  <si>
    <t>大西洋酒店</t>
  </si>
  <si>
    <t>OLEKSIUK ROMAN</t>
  </si>
  <si>
    <t>1324.23</t>
  </si>
  <si>
    <t>196.00</t>
  </si>
  <si>
    <t>2022-06-15 15:09:43</t>
  </si>
  <si>
    <t>2022-06-10</t>
  </si>
  <si>
    <t>2584486</t>
  </si>
  <si>
    <t>Radisson Blu Hotel Manchester Airport</t>
  </si>
  <si>
    <t>OMalley Gabriel and Sarah</t>
  </si>
  <si>
    <t>2052.62</t>
  </si>
  <si>
    <t>306.00</t>
  </si>
  <si>
    <t>2022-06-10 15:16:25</t>
  </si>
  <si>
    <t>2022-06-08</t>
  </si>
  <si>
    <t>2580542</t>
  </si>
  <si>
    <t>普吉岛布拉莎丽酒店(SHA Plus+)</t>
  </si>
  <si>
    <t>karnani khushboo,karnani khushboo,karnani khushboo,karnani khushboo</t>
  </si>
  <si>
    <t>1337.04</t>
  </si>
  <si>
    <t>200.00</t>
  </si>
  <si>
    <t>2022-06-08 01:54:22</t>
  </si>
  <si>
    <t>2022-06-01</t>
  </si>
  <si>
    <t>2571818</t>
  </si>
  <si>
    <t>曼哈顿麦迪逊广场花园区欢朋酒店</t>
  </si>
  <si>
    <t>ZHOU ZIYI,CAO JUN</t>
  </si>
  <si>
    <t>962.88</t>
  </si>
  <si>
    <t>144.00</t>
  </si>
  <si>
    <t>2022-06-01 08:52:07</t>
  </si>
  <si>
    <t>2022-05-29</t>
  </si>
  <si>
    <t>2567541</t>
  </si>
  <si>
    <t>罗马皮萨博洛尼亚美爵酒店</t>
  </si>
  <si>
    <t>WANG YI FAN,RUAN WEI</t>
  </si>
  <si>
    <t>2022-06-18</t>
  </si>
  <si>
    <t>2652.31</t>
  </si>
  <si>
    <t>395.00</t>
  </si>
  <si>
    <t>2022-05-29 02:39:34</t>
  </si>
  <si>
    <t>2022-05-02</t>
  </si>
  <si>
    <t>2533500</t>
  </si>
  <si>
    <t>塞达博尼法西奥全球城市酒店</t>
  </si>
  <si>
    <t>Almonte Betty,Almonte Betty</t>
  </si>
  <si>
    <t>715.12</t>
  </si>
  <si>
    <t>108.00</t>
  </si>
  <si>
    <t>2022-05-02 11:33:28</t>
  </si>
  <si>
    <t>2022-03-25</t>
  </si>
  <si>
    <t>2482189</t>
  </si>
  <si>
    <t>艾迪阿姆斯特丹酒店</t>
  </si>
  <si>
    <t>Sunghyun Juhn,Sunghyun Juhn</t>
  </si>
  <si>
    <t>3727.38</t>
  </si>
  <si>
    <t>584.00</t>
  </si>
  <si>
    <t>2022-03-25 12:26:47</t>
  </si>
  <si>
    <t>2022-03-04</t>
  </si>
  <si>
    <t>2448224</t>
  </si>
  <si>
    <t>玛多娜酒店</t>
  </si>
  <si>
    <t>Glynn Jacqueline Mary</t>
  </si>
  <si>
    <t>1640.25</t>
  </si>
  <si>
    <t>259.00</t>
  </si>
  <si>
    <t>2022-03-04 15:09:05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</si>
</sst>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D40" sqref="D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44732</v>
      </c>
      <c r="G2" s="6">
        <v>44733</v>
      </c>
      <c r="H2" s="4">
        <v>1</v>
      </c>
      <c r="I2" s="4">
        <v>1</v>
      </c>
      <c r="J2" s="4">
        <v>1</v>
      </c>
      <c r="K2" s="4" t="s">
        <v>30</v>
      </c>
      <c r="L2" s="4">
        <v>259</v>
      </c>
      <c r="M2" s="4">
        <v>259</v>
      </c>
      <c r="N2" s="4" t="s">
        <v>31</v>
      </c>
      <c r="O2" s="4" t="s">
        <v>32</v>
      </c>
      <c r="P2" s="4" t="s">
        <v>33</v>
      </c>
      <c r="Q2" s="4">
        <v>0</v>
      </c>
      <c r="R2" s="7">
        <v>44624</v>
      </c>
      <c r="S2" s="6">
        <v>44736</v>
      </c>
      <c r="T2" s="4" t="s">
        <v>34</v>
      </c>
      <c r="U2" s="4">
        <v>259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44729</v>
      </c>
      <c r="G3" s="6">
        <v>44733</v>
      </c>
      <c r="H3" s="4">
        <v>1</v>
      </c>
      <c r="I3" s="4">
        <v>4</v>
      </c>
      <c r="J3" s="4">
        <v>4</v>
      </c>
      <c r="K3" s="4" t="s">
        <v>30</v>
      </c>
      <c r="L3" s="4">
        <v>584</v>
      </c>
      <c r="M3" s="4">
        <v>584</v>
      </c>
      <c r="N3" s="4" t="s">
        <v>40</v>
      </c>
      <c r="O3" s="4" t="s">
        <v>32</v>
      </c>
      <c r="P3" s="4" t="s">
        <v>33</v>
      </c>
      <c r="Q3" s="4">
        <v>0</v>
      </c>
      <c r="R3" s="7">
        <v>44645</v>
      </c>
      <c r="S3" s="6">
        <v>44736</v>
      </c>
      <c r="T3" s="4" t="s">
        <v>34</v>
      </c>
      <c r="U3" s="4">
        <v>584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44732</v>
      </c>
      <c r="G4" s="6">
        <v>44733</v>
      </c>
      <c r="H4" s="4">
        <v>1</v>
      </c>
      <c r="I4" s="4">
        <v>1</v>
      </c>
      <c r="J4" s="4">
        <v>1</v>
      </c>
      <c r="K4" s="4" t="s">
        <v>30</v>
      </c>
      <c r="L4" s="4">
        <v>108</v>
      </c>
      <c r="M4" s="4">
        <v>108</v>
      </c>
      <c r="N4" s="4" t="s">
        <v>46</v>
      </c>
      <c r="O4" s="4" t="s">
        <v>32</v>
      </c>
      <c r="P4" s="4" t="s">
        <v>33</v>
      </c>
      <c r="Q4" s="4">
        <v>0</v>
      </c>
      <c r="R4" s="7">
        <v>44683</v>
      </c>
      <c r="S4" s="6">
        <v>44736</v>
      </c>
      <c r="T4" s="4" t="s">
        <v>34</v>
      </c>
      <c r="U4" s="4">
        <v>108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44730</v>
      </c>
      <c r="G5" s="6">
        <v>44733</v>
      </c>
      <c r="H5" s="4">
        <v>1</v>
      </c>
      <c r="I5" s="4">
        <v>3</v>
      </c>
      <c r="J5" s="4">
        <v>3</v>
      </c>
      <c r="K5" s="4" t="s">
        <v>30</v>
      </c>
      <c r="L5" s="4">
        <v>395</v>
      </c>
      <c r="M5" s="4">
        <v>395</v>
      </c>
      <c r="N5" s="4" t="s">
        <v>52</v>
      </c>
      <c r="O5" s="4" t="s">
        <v>32</v>
      </c>
      <c r="P5" s="4" t="s">
        <v>33</v>
      </c>
      <c r="Q5" s="4">
        <v>0</v>
      </c>
      <c r="R5" s="7">
        <v>44710</v>
      </c>
      <c r="S5" s="6">
        <v>44736</v>
      </c>
      <c r="T5" s="4" t="s">
        <v>34</v>
      </c>
      <c r="U5" s="4">
        <v>395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44732</v>
      </c>
      <c r="G6" s="6">
        <v>44733</v>
      </c>
      <c r="H6" s="4">
        <v>1</v>
      </c>
      <c r="I6" s="4">
        <v>1</v>
      </c>
      <c r="J6" s="4">
        <v>1</v>
      </c>
      <c r="K6" s="4" t="s">
        <v>30</v>
      </c>
      <c r="L6" s="4">
        <v>144</v>
      </c>
      <c r="M6" s="4">
        <v>144</v>
      </c>
      <c r="N6" s="4" t="s">
        <v>58</v>
      </c>
      <c r="O6" s="4" t="s">
        <v>32</v>
      </c>
      <c r="P6" s="4" t="s">
        <v>33</v>
      </c>
      <c r="Q6" s="4">
        <v>0</v>
      </c>
      <c r="R6" s="7">
        <v>44713</v>
      </c>
      <c r="S6" s="6">
        <v>44736</v>
      </c>
      <c r="T6" s="4" t="s">
        <v>34</v>
      </c>
      <c r="U6" s="4">
        <v>144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44732</v>
      </c>
      <c r="G7" s="6">
        <v>44733</v>
      </c>
      <c r="H7" s="4">
        <v>2</v>
      </c>
      <c r="I7" s="4">
        <v>1</v>
      </c>
      <c r="J7" s="4">
        <v>2</v>
      </c>
      <c r="K7" s="4" t="s">
        <v>30</v>
      </c>
      <c r="L7" s="4">
        <v>200</v>
      </c>
      <c r="M7" s="4">
        <v>200</v>
      </c>
      <c r="N7" s="4" t="s">
        <v>64</v>
      </c>
      <c r="O7" s="4" t="s">
        <v>32</v>
      </c>
      <c r="P7" s="4" t="s">
        <v>33</v>
      </c>
      <c r="Q7" s="4">
        <v>0</v>
      </c>
      <c r="R7" s="7">
        <v>44720</v>
      </c>
      <c r="S7" s="6">
        <v>44736</v>
      </c>
      <c r="T7" s="4" t="s">
        <v>34</v>
      </c>
      <c r="U7" s="4">
        <v>200</v>
      </c>
      <c r="V7" s="4">
        <v>0</v>
      </c>
      <c r="W7" s="4">
        <v>0</v>
      </c>
      <c r="X7" s="4" t="s">
        <v>53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44732</v>
      </c>
      <c r="G8" s="6">
        <v>44733</v>
      </c>
      <c r="H8" s="4">
        <v>1</v>
      </c>
      <c r="I8" s="4">
        <v>1</v>
      </c>
      <c r="J8" s="4">
        <v>1</v>
      </c>
      <c r="K8" s="4" t="s">
        <v>30</v>
      </c>
      <c r="L8" s="4">
        <v>306</v>
      </c>
      <c r="M8" s="4">
        <v>306</v>
      </c>
      <c r="N8" s="4" t="s">
        <v>69</v>
      </c>
      <c r="O8" s="4" t="s">
        <v>32</v>
      </c>
      <c r="P8" s="4" t="s">
        <v>33</v>
      </c>
      <c r="Q8" s="4">
        <v>0</v>
      </c>
      <c r="R8" s="7">
        <v>44722</v>
      </c>
      <c r="S8" s="6">
        <v>44736</v>
      </c>
      <c r="T8" s="4" t="s">
        <v>34</v>
      </c>
      <c r="U8" s="4">
        <v>306</v>
      </c>
      <c r="V8" s="4">
        <v>0</v>
      </c>
      <c r="W8" s="4">
        <v>0</v>
      </c>
      <c r="X8" s="4" t="s">
        <v>53</v>
      </c>
      <c r="Y8" s="4" t="s">
        <v>53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44729</v>
      </c>
      <c r="G9" s="6">
        <v>44733</v>
      </c>
      <c r="H9" s="4">
        <v>1</v>
      </c>
      <c r="I9" s="4">
        <v>4</v>
      </c>
      <c r="J9" s="4">
        <v>4</v>
      </c>
      <c r="K9" s="4" t="s">
        <v>30</v>
      </c>
      <c r="L9" s="4">
        <v>196</v>
      </c>
      <c r="M9" s="4">
        <v>196</v>
      </c>
      <c r="N9" s="4" t="s">
        <v>73</v>
      </c>
      <c r="O9" s="4" t="s">
        <v>32</v>
      </c>
      <c r="P9" s="4" t="s">
        <v>33</v>
      </c>
      <c r="Q9" s="4">
        <v>0</v>
      </c>
      <c r="R9" s="7">
        <v>44727</v>
      </c>
      <c r="S9" s="6">
        <v>44736</v>
      </c>
      <c r="T9" s="4" t="s">
        <v>34</v>
      </c>
      <c r="U9" s="4">
        <v>196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44732</v>
      </c>
      <c r="G10" s="6">
        <v>44733</v>
      </c>
      <c r="H10" s="4">
        <v>1</v>
      </c>
      <c r="I10" s="4">
        <v>1</v>
      </c>
      <c r="J10" s="4">
        <v>1</v>
      </c>
      <c r="K10" s="4" t="s">
        <v>30</v>
      </c>
      <c r="L10" s="4">
        <v>153</v>
      </c>
      <c r="M10" s="4">
        <v>153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44728</v>
      </c>
      <c r="S10" s="6">
        <v>44736</v>
      </c>
      <c r="T10" s="4" t="s">
        <v>34</v>
      </c>
      <c r="U10" s="4">
        <v>153</v>
      </c>
      <c r="V10" s="4">
        <v>0</v>
      </c>
      <c r="W10" s="4">
        <v>0</v>
      </c>
      <c r="X10" s="4" t="s">
        <v>53</v>
      </c>
      <c r="Y10" s="4" t="s">
        <v>53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44732</v>
      </c>
      <c r="G11" s="6">
        <v>44733</v>
      </c>
      <c r="H11" s="4">
        <v>1</v>
      </c>
      <c r="I11" s="4">
        <v>1</v>
      </c>
      <c r="J11" s="4">
        <v>1</v>
      </c>
      <c r="K11" s="4" t="s">
        <v>30</v>
      </c>
      <c r="L11" s="4">
        <v>85</v>
      </c>
      <c r="M11" s="4">
        <v>85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44728</v>
      </c>
      <c r="S11" s="6">
        <v>44736</v>
      </c>
      <c r="T11" s="4" t="s">
        <v>34</v>
      </c>
      <c r="U11" s="4">
        <v>85</v>
      </c>
      <c r="V11" s="4">
        <v>0</v>
      </c>
      <c r="W11" s="4">
        <v>0</v>
      </c>
      <c r="X11" s="4" t="s">
        <v>53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44732</v>
      </c>
      <c r="G12" s="6">
        <v>44733</v>
      </c>
      <c r="H12" s="4">
        <v>1</v>
      </c>
      <c r="I12" s="4">
        <v>1</v>
      </c>
      <c r="J12" s="4">
        <v>1</v>
      </c>
      <c r="K12" s="4" t="s">
        <v>30</v>
      </c>
      <c r="L12" s="4">
        <v>138</v>
      </c>
      <c r="M12" s="4">
        <v>138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44729</v>
      </c>
      <c r="S12" s="6">
        <v>44736</v>
      </c>
      <c r="T12" s="4" t="s">
        <v>34</v>
      </c>
      <c r="U12" s="4">
        <v>138</v>
      </c>
      <c r="V12" s="4">
        <v>0</v>
      </c>
      <c r="W12" s="4">
        <v>0</v>
      </c>
      <c r="X12" s="4" t="s">
        <v>89</v>
      </c>
      <c r="Y12" s="4" t="s">
        <v>53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44732</v>
      </c>
      <c r="G13" s="6">
        <v>44733</v>
      </c>
      <c r="H13" s="4">
        <v>1</v>
      </c>
      <c r="I13" s="4">
        <v>1</v>
      </c>
      <c r="J13" s="4">
        <v>1</v>
      </c>
      <c r="K13" s="4" t="s">
        <v>30</v>
      </c>
      <c r="L13" s="4">
        <v>23</v>
      </c>
      <c r="M13" s="4">
        <v>23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44729</v>
      </c>
      <c r="S13" s="6">
        <v>44736</v>
      </c>
      <c r="T13" s="4" t="s">
        <v>34</v>
      </c>
      <c r="U13" s="4">
        <v>23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44732</v>
      </c>
      <c r="G14" s="6">
        <v>44733</v>
      </c>
      <c r="H14" s="4">
        <v>1</v>
      </c>
      <c r="I14" s="4">
        <v>1</v>
      </c>
      <c r="J14" s="4">
        <v>1</v>
      </c>
      <c r="K14" s="4" t="s">
        <v>30</v>
      </c>
      <c r="L14" s="4">
        <v>86</v>
      </c>
      <c r="M14" s="4">
        <v>86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44731</v>
      </c>
      <c r="S14" s="6">
        <v>44736</v>
      </c>
      <c r="T14" s="4" t="s">
        <v>34</v>
      </c>
      <c r="U14" s="4">
        <v>86</v>
      </c>
      <c r="V14" s="4">
        <v>0</v>
      </c>
      <c r="W14" s="4">
        <v>0</v>
      </c>
      <c r="X14" s="4" t="s">
        <v>100</v>
      </c>
      <c r="Y14" s="4" t="s">
        <v>53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44732</v>
      </c>
      <c r="G15" s="6">
        <v>44733</v>
      </c>
      <c r="H15" s="4">
        <v>1</v>
      </c>
      <c r="I15" s="4">
        <v>1</v>
      </c>
      <c r="J15" s="4">
        <v>1</v>
      </c>
      <c r="K15" s="4" t="s">
        <v>30</v>
      </c>
      <c r="L15" s="4">
        <v>197</v>
      </c>
      <c r="M15" s="4">
        <v>197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44731</v>
      </c>
      <c r="S15" s="6">
        <v>44736</v>
      </c>
      <c r="T15" s="4" t="s">
        <v>34</v>
      </c>
      <c r="U15" s="4">
        <v>197</v>
      </c>
      <c r="V15" s="4">
        <v>0</v>
      </c>
      <c r="W15" s="4">
        <v>0</v>
      </c>
      <c r="X15" s="4" t="s">
        <v>53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44732</v>
      </c>
      <c r="G16" s="6">
        <v>44733</v>
      </c>
      <c r="H16" s="4">
        <v>1</v>
      </c>
      <c r="I16" s="4">
        <v>1</v>
      </c>
      <c r="J16" s="4">
        <v>1</v>
      </c>
      <c r="K16" s="4" t="s">
        <v>30</v>
      </c>
      <c r="L16" s="4">
        <v>32</v>
      </c>
      <c r="M16" s="4">
        <v>32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44736</v>
      </c>
      <c r="T16" s="4" t="s">
        <v>34</v>
      </c>
      <c r="U16" s="4">
        <v>32</v>
      </c>
      <c r="V16" s="4">
        <v>0</v>
      </c>
      <c r="W16" s="4">
        <v>0</v>
      </c>
      <c r="X16" s="4" t="s">
        <v>53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44732</v>
      </c>
      <c r="G17" s="6">
        <v>44733</v>
      </c>
      <c r="H17" s="4">
        <v>1</v>
      </c>
      <c r="I17" s="4">
        <v>1</v>
      </c>
      <c r="J17" s="4">
        <v>1</v>
      </c>
      <c r="K17" s="4" t="s">
        <v>30</v>
      </c>
      <c r="L17" s="4">
        <v>28</v>
      </c>
      <c r="M17" s="4">
        <v>28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44732</v>
      </c>
      <c r="S17" s="6">
        <v>44736</v>
      </c>
      <c r="T17" s="4" t="s">
        <v>34</v>
      </c>
      <c r="U17" s="4">
        <v>28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44732</v>
      </c>
      <c r="G18" s="6">
        <v>44733</v>
      </c>
      <c r="H18" s="4">
        <v>1</v>
      </c>
      <c r="I18" s="4">
        <v>1</v>
      </c>
      <c r="J18" s="4">
        <v>1</v>
      </c>
      <c r="K18" s="4" t="s">
        <v>30</v>
      </c>
      <c r="L18" s="4">
        <v>76</v>
      </c>
      <c r="M18" s="4">
        <v>76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44732</v>
      </c>
      <c r="S18" s="6">
        <v>44736</v>
      </c>
      <c r="T18" s="4" t="s">
        <v>34</v>
      </c>
      <c r="U18" s="4">
        <v>76</v>
      </c>
      <c r="V18" s="4">
        <v>0</v>
      </c>
      <c r="W18" s="4">
        <v>0</v>
      </c>
      <c r="X18" s="4" t="s">
        <v>53</v>
      </c>
      <c r="Y18" s="4" t="s">
        <v>53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44732</v>
      </c>
      <c r="G19" s="6">
        <v>44733</v>
      </c>
      <c r="H19" s="4">
        <v>1</v>
      </c>
      <c r="I19" s="4">
        <v>1</v>
      </c>
      <c r="J19" s="4">
        <v>1</v>
      </c>
      <c r="K19" s="4" t="s">
        <v>30</v>
      </c>
      <c r="L19" s="4">
        <v>67</v>
      </c>
      <c r="M19" s="4">
        <v>67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44732</v>
      </c>
      <c r="S19" s="6">
        <v>44736</v>
      </c>
      <c r="T19" s="4" t="s">
        <v>34</v>
      </c>
      <c r="U19" s="4">
        <v>67</v>
      </c>
      <c r="V19" s="4">
        <v>0</v>
      </c>
      <c r="W19" s="4">
        <v>0</v>
      </c>
      <c r="X19" s="4" t="s">
        <v>53</v>
      </c>
      <c r="Y1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5">
        <v>17555953303</v>
      </c>
      <c r="B2" s="6">
        <v>44732</v>
      </c>
      <c r="C2" s="6">
        <v>44733</v>
      </c>
      <c r="D2" s="4">
        <v>259</v>
      </c>
      <c r="E2" s="4" t="str">
        <f>VLOOKUP(A2,HOP!A:L,12,0)</f>
        <v>259.00</v>
      </c>
      <c r="F2" s="4" t="str">
        <f>VLOOKUP(A2,HOP!A:C,3,0)</f>
        <v>2448224</v>
      </c>
      <c r="G2" s="4">
        <f>D2-E2</f>
        <v>0</v>
      </c>
      <c r="H2" s="4" t="str">
        <f>$H$1&amp;F2</f>
        <v>，2448224</v>
      </c>
      <c r="I2" s="4" t="str">
        <f>VLOOKUP(A2,HOP!A:U,21,0)</f>
        <v>直连</v>
      </c>
    </row>
    <row r="3" s="4" customFormat="1" spans="1:9">
      <c r="A3" s="5">
        <v>17709630892</v>
      </c>
      <c r="B3" s="6">
        <v>44729</v>
      </c>
      <c r="C3" s="6">
        <v>44733</v>
      </c>
      <c r="D3" s="4">
        <v>584</v>
      </c>
      <c r="E3" s="4" t="str">
        <f>VLOOKUP(A3,HOP!A:L,12,0)</f>
        <v>584.00</v>
      </c>
      <c r="F3" s="4" t="str">
        <f>VLOOKUP(A3,HOP!A:C,3,0)</f>
        <v>2482189</v>
      </c>
      <c r="G3" s="4">
        <f t="shared" ref="G3:G19" si="0">D3-E3</f>
        <v>0</v>
      </c>
      <c r="H3" s="4" t="str">
        <f t="shared" ref="H3:H19" si="1">$H$1&amp;F3</f>
        <v>，2482189</v>
      </c>
      <c r="I3" s="4" t="str">
        <f>VLOOKUP(A3,HOP!A:U,21,0)</f>
        <v>直连</v>
      </c>
    </row>
    <row r="4" s="4" customFormat="1" spans="1:9">
      <c r="A4" s="5">
        <v>17878777198</v>
      </c>
      <c r="B4" s="6">
        <v>44732</v>
      </c>
      <c r="C4" s="6">
        <v>44733</v>
      </c>
      <c r="D4" s="4">
        <v>108</v>
      </c>
      <c r="E4" s="4" t="str">
        <f>VLOOKUP(A4,HOP!A:L,12,0)</f>
        <v>108.00</v>
      </c>
      <c r="F4" s="4" t="str">
        <f>VLOOKUP(A4,HOP!A:C,3,0)</f>
        <v>2533500</v>
      </c>
      <c r="G4" s="4">
        <f t="shared" si="0"/>
        <v>0</v>
      </c>
      <c r="H4" s="4" t="str">
        <f t="shared" si="1"/>
        <v>，2533500</v>
      </c>
      <c r="I4" s="4" t="str">
        <f>VLOOKUP(A4,HOP!A:U,21,0)</f>
        <v>直连</v>
      </c>
    </row>
    <row r="5" s="4" customFormat="1" spans="1:9">
      <c r="A5" s="5">
        <v>18016067525</v>
      </c>
      <c r="B5" s="6">
        <v>44730</v>
      </c>
      <c r="C5" s="6">
        <v>44733</v>
      </c>
      <c r="D5" s="4">
        <v>395</v>
      </c>
      <c r="E5" s="4" t="str">
        <f>VLOOKUP(A5,HOP!A:L,12,0)</f>
        <v>395.00</v>
      </c>
      <c r="F5" s="4" t="str">
        <f>VLOOKUP(A5,HOP!A:C,3,0)</f>
        <v>2567541</v>
      </c>
      <c r="G5" s="4">
        <f t="shared" si="0"/>
        <v>0</v>
      </c>
      <c r="H5" s="4" t="str">
        <f t="shared" si="1"/>
        <v>，2567541</v>
      </c>
      <c r="I5" s="4" t="str">
        <f>VLOOKUP(A5,HOP!A:U,21,0)</f>
        <v>直连</v>
      </c>
    </row>
    <row r="6" s="4" customFormat="1" spans="1:9">
      <c r="A6" s="5">
        <v>18031621695</v>
      </c>
      <c r="B6" s="6">
        <v>44732</v>
      </c>
      <c r="C6" s="6">
        <v>44733</v>
      </c>
      <c r="D6" s="4">
        <v>144</v>
      </c>
      <c r="E6" s="4" t="str">
        <f>VLOOKUP(A6,HOP!A:L,12,0)</f>
        <v>144.00</v>
      </c>
      <c r="F6" s="4" t="str">
        <f>VLOOKUP(A6,HOP!A:C,3,0)</f>
        <v>2571818</v>
      </c>
      <c r="G6" s="4">
        <f t="shared" si="0"/>
        <v>0</v>
      </c>
      <c r="H6" s="4" t="str">
        <f t="shared" si="1"/>
        <v>，2571818</v>
      </c>
      <c r="I6" s="4" t="str">
        <f>VLOOKUP(A6,HOP!A:U,21,0)</f>
        <v>直连</v>
      </c>
    </row>
    <row r="7" s="4" customFormat="1" spans="1:9">
      <c r="A7" s="5">
        <v>18071143228</v>
      </c>
      <c r="B7" s="6">
        <v>44732</v>
      </c>
      <c r="C7" s="6">
        <v>44733</v>
      </c>
      <c r="D7" s="4">
        <v>200</v>
      </c>
      <c r="E7" s="4" t="str">
        <f>VLOOKUP(A7,HOP!A:L,12,0)</f>
        <v>200.00</v>
      </c>
      <c r="F7" s="4" t="str">
        <f>VLOOKUP(A7,HOP!A:C,3,0)</f>
        <v>2580542</v>
      </c>
      <c r="G7" s="4">
        <f t="shared" si="0"/>
        <v>0</v>
      </c>
      <c r="H7" s="4" t="str">
        <f t="shared" si="1"/>
        <v>，2580542</v>
      </c>
      <c r="I7" s="4" t="str">
        <f>VLOOKUP(A7,HOP!A:U,21,0)</f>
        <v>直连</v>
      </c>
    </row>
    <row r="8" s="4" customFormat="1" spans="1:9">
      <c r="A8" s="5">
        <v>18087414389</v>
      </c>
      <c r="B8" s="6">
        <v>44732</v>
      </c>
      <c r="C8" s="6">
        <v>44733</v>
      </c>
      <c r="D8" s="4">
        <v>306</v>
      </c>
      <c r="E8" s="4" t="str">
        <f>VLOOKUP(A8,HOP!A:L,12,0)</f>
        <v>306.00</v>
      </c>
      <c r="F8" s="4" t="str">
        <f>VLOOKUP(A8,HOP!A:C,3,0)</f>
        <v>2584486</v>
      </c>
      <c r="G8" s="4">
        <f t="shared" si="0"/>
        <v>0</v>
      </c>
      <c r="H8" s="4" t="str">
        <f t="shared" si="1"/>
        <v>，2584486</v>
      </c>
      <c r="I8" s="4" t="str">
        <f>VLOOKUP(A8,HOP!A:U,21,0)</f>
        <v>直连</v>
      </c>
    </row>
    <row r="9" s="4" customFormat="1" spans="1:9">
      <c r="A9" s="5">
        <v>18124459187</v>
      </c>
      <c r="B9" s="6">
        <v>44729</v>
      </c>
      <c r="C9" s="6">
        <v>44733</v>
      </c>
      <c r="D9" s="4">
        <v>196</v>
      </c>
      <c r="E9" s="4" t="str">
        <f>VLOOKUP(A9,HOP!A:L,12,0)</f>
        <v>196.00</v>
      </c>
      <c r="F9" s="4" t="str">
        <f>VLOOKUP(A9,HOP!A:C,3,0)</f>
        <v>2591543</v>
      </c>
      <c r="G9" s="4">
        <f t="shared" si="0"/>
        <v>0</v>
      </c>
      <c r="H9" s="4" t="str">
        <f t="shared" si="1"/>
        <v>，2591543</v>
      </c>
      <c r="I9" s="4" t="str">
        <f>VLOOKUP(A9,HOP!A:U,21,0)</f>
        <v>直连</v>
      </c>
    </row>
    <row r="10" s="4" customFormat="1" spans="1:9">
      <c r="A10" s="5">
        <v>18129243157</v>
      </c>
      <c r="B10" s="6">
        <v>44732</v>
      </c>
      <c r="C10" s="6">
        <v>44733</v>
      </c>
      <c r="D10" s="4">
        <v>153</v>
      </c>
      <c r="E10" s="4" t="str">
        <f>VLOOKUP(A10,HOP!A:L,12,0)</f>
        <v>153.00</v>
      </c>
      <c r="F10" s="4" t="str">
        <f>VLOOKUP(A10,HOP!A:C,3,0)</f>
        <v>2592726</v>
      </c>
      <c r="G10" s="4">
        <f t="shared" si="0"/>
        <v>0</v>
      </c>
      <c r="H10" s="4" t="str">
        <f t="shared" si="1"/>
        <v>，2592726</v>
      </c>
      <c r="I10" s="4" t="str">
        <f>VLOOKUP(A10,HOP!A:U,21,0)</f>
        <v>直连</v>
      </c>
    </row>
    <row r="11" s="4" customFormat="1" spans="1:9">
      <c r="A11" s="5">
        <v>18131716145</v>
      </c>
      <c r="B11" s="6">
        <v>44732</v>
      </c>
      <c r="C11" s="6">
        <v>44733</v>
      </c>
      <c r="D11" s="4">
        <v>85</v>
      </c>
      <c r="E11" s="4" t="str">
        <f>VLOOKUP(A11,HOP!A:L,12,0)</f>
        <v>85.00</v>
      </c>
      <c r="F11" s="4" t="str">
        <f>VLOOKUP(A11,HOP!A:C,3,0)</f>
        <v>2593009</v>
      </c>
      <c r="G11" s="4">
        <f t="shared" si="0"/>
        <v>0</v>
      </c>
      <c r="H11" s="4" t="str">
        <f t="shared" si="1"/>
        <v>，2593009</v>
      </c>
      <c r="I11" s="4" t="str">
        <f>VLOOKUP(A11,HOP!A:U,21,0)</f>
        <v>直连</v>
      </c>
    </row>
    <row r="12" s="4" customFormat="1" spans="1:9">
      <c r="A12" s="5">
        <v>18136028528</v>
      </c>
      <c r="B12" s="6">
        <v>44732</v>
      </c>
      <c r="C12" s="6">
        <v>44733</v>
      </c>
      <c r="D12" s="4">
        <v>138</v>
      </c>
      <c r="E12" s="4" t="str">
        <f>VLOOKUP(A12,HOP!A:L,12,0)</f>
        <v>138.00</v>
      </c>
      <c r="F12" s="4" t="str">
        <f>VLOOKUP(A12,HOP!A:C,3,0)</f>
        <v>2593528</v>
      </c>
      <c r="G12" s="4">
        <f t="shared" si="0"/>
        <v>0</v>
      </c>
      <c r="H12" s="4" t="str">
        <f t="shared" si="1"/>
        <v>，2593528</v>
      </c>
      <c r="I12" s="4" t="str">
        <f>VLOOKUP(A12,HOP!A:U,21,0)</f>
        <v>直连</v>
      </c>
    </row>
    <row r="13" s="4" customFormat="1" spans="1:9">
      <c r="A13" s="5">
        <v>18140673620</v>
      </c>
      <c r="B13" s="6">
        <v>44732</v>
      </c>
      <c r="C13" s="6">
        <v>44733</v>
      </c>
      <c r="D13" s="4">
        <v>23</v>
      </c>
      <c r="E13" s="4" t="str">
        <f>VLOOKUP(A13,HOP!A:L,12,0)</f>
        <v>23.00</v>
      </c>
      <c r="F13" s="4" t="str">
        <f>VLOOKUP(A13,HOP!A:C,3,0)</f>
        <v>2594134</v>
      </c>
      <c r="G13" s="4">
        <f t="shared" si="0"/>
        <v>0</v>
      </c>
      <c r="H13" s="4" t="str">
        <f t="shared" si="1"/>
        <v>，2594134</v>
      </c>
      <c r="I13" s="4" t="str">
        <f>VLOOKUP(A13,HOP!A:U,21,0)</f>
        <v>直连</v>
      </c>
    </row>
    <row r="14" s="4" customFormat="1" spans="1:9">
      <c r="A14" s="5">
        <v>18158373351</v>
      </c>
      <c r="B14" s="6">
        <v>44732</v>
      </c>
      <c r="C14" s="6">
        <v>44733</v>
      </c>
      <c r="D14" s="4">
        <v>86</v>
      </c>
      <c r="E14" s="4" t="str">
        <f>VLOOKUP(A14,HOP!A:L,12,0)</f>
        <v>86.00</v>
      </c>
      <c r="F14" s="4" t="str">
        <f>VLOOKUP(A14,HOP!A:C,3,0)</f>
        <v>2596857</v>
      </c>
      <c r="G14" s="4">
        <f t="shared" si="0"/>
        <v>0</v>
      </c>
      <c r="H14" s="4" t="str">
        <f t="shared" si="1"/>
        <v>，2596857</v>
      </c>
      <c r="I14" s="4" t="str">
        <f>VLOOKUP(A14,HOP!A:U,21,0)</f>
        <v>直连</v>
      </c>
    </row>
    <row r="15" s="4" customFormat="1" spans="1:9">
      <c r="A15" s="5">
        <v>18158471479</v>
      </c>
      <c r="B15" s="6">
        <v>44732</v>
      </c>
      <c r="C15" s="6">
        <v>44733</v>
      </c>
      <c r="D15" s="4">
        <v>197</v>
      </c>
      <c r="E15" s="4" t="str">
        <f>VLOOKUP(A15,HOP!A:L,12,0)</f>
        <v>197.00</v>
      </c>
      <c r="F15" s="4" t="str">
        <f>VLOOKUP(A15,HOP!A:C,3,0)</f>
        <v>2596868</v>
      </c>
      <c r="G15" s="4">
        <f t="shared" si="0"/>
        <v>0</v>
      </c>
      <c r="H15" s="4" t="str">
        <f t="shared" si="1"/>
        <v>，2596868</v>
      </c>
      <c r="I15" s="4" t="str">
        <f>VLOOKUP(A15,HOP!A:U,21,0)</f>
        <v>直连</v>
      </c>
    </row>
    <row r="16" s="4" customFormat="1" spans="1:9">
      <c r="A16" s="5">
        <v>18158783961</v>
      </c>
      <c r="B16" s="6">
        <v>44732</v>
      </c>
      <c r="C16" s="6">
        <v>44733</v>
      </c>
      <c r="D16" s="4">
        <v>32</v>
      </c>
      <c r="E16" s="4" t="str">
        <f>VLOOKUP(A16,HOP!A:L,12,0)</f>
        <v>32.00</v>
      </c>
      <c r="F16" s="4" t="str">
        <f>VLOOKUP(A16,HOP!A:C,3,0)</f>
        <v>2596934</v>
      </c>
      <c r="G16" s="4">
        <f t="shared" si="0"/>
        <v>0</v>
      </c>
      <c r="H16" s="4" t="str">
        <f t="shared" si="1"/>
        <v>，2596934</v>
      </c>
      <c r="I16" s="4" t="str">
        <f>VLOOKUP(A16,HOP!A:U,21,0)</f>
        <v>直连</v>
      </c>
    </row>
    <row r="17" s="4" customFormat="1" spans="1:9">
      <c r="A17" s="5">
        <v>18163179987</v>
      </c>
      <c r="B17" s="6">
        <v>44732</v>
      </c>
      <c r="C17" s="6">
        <v>44733</v>
      </c>
      <c r="D17" s="4">
        <v>28</v>
      </c>
      <c r="E17" s="4" t="str">
        <f>VLOOKUP(A17,HOP!A:L,12,0)</f>
        <v>28.00</v>
      </c>
      <c r="F17" s="4" t="str">
        <f>VLOOKUP(A17,HOP!A:C,3,0)</f>
        <v>2597501</v>
      </c>
      <c r="G17" s="4">
        <f t="shared" si="0"/>
        <v>0</v>
      </c>
      <c r="H17" s="4" t="str">
        <f t="shared" si="1"/>
        <v>，2597501</v>
      </c>
      <c r="I17" s="4" t="str">
        <f>VLOOKUP(A17,HOP!A:U,21,0)</f>
        <v>直连</v>
      </c>
    </row>
    <row r="18" s="4" customFormat="1" spans="1:9">
      <c r="A18" s="5">
        <v>18163856197</v>
      </c>
      <c r="B18" s="6">
        <v>44732</v>
      </c>
      <c r="C18" s="6">
        <v>44733</v>
      </c>
      <c r="D18" s="4">
        <v>76</v>
      </c>
      <c r="E18" s="4" t="str">
        <f>VLOOKUP(A18,HOP!A:L,12,0)</f>
        <v>76.00</v>
      </c>
      <c r="F18" s="4" t="str">
        <f>VLOOKUP(A18,HOP!A:C,3,0)</f>
        <v>2597597</v>
      </c>
      <c r="G18" s="4">
        <f t="shared" si="0"/>
        <v>0</v>
      </c>
      <c r="H18" s="4" t="str">
        <f t="shared" si="1"/>
        <v>，2597597</v>
      </c>
      <c r="I18" s="4" t="str">
        <f>VLOOKUP(A18,HOP!A:U,21,0)</f>
        <v>直连</v>
      </c>
    </row>
    <row r="19" s="4" customFormat="1" spans="1:9">
      <c r="A19" s="5">
        <v>18163861969</v>
      </c>
      <c r="B19" s="6">
        <v>44732</v>
      </c>
      <c r="C19" s="6">
        <v>44733</v>
      </c>
      <c r="D19" s="4">
        <v>67</v>
      </c>
      <c r="E19" s="4" t="str">
        <f>VLOOKUP(A19,HOP!A:L,12,0)</f>
        <v>67.00</v>
      </c>
      <c r="F19" s="4" t="str">
        <f>VLOOKUP(A19,HOP!A:C,3,0)</f>
        <v>2597604</v>
      </c>
      <c r="G19" s="4">
        <f t="shared" si="0"/>
        <v>0</v>
      </c>
      <c r="H19" s="4" t="str">
        <f t="shared" si="1"/>
        <v>，2597604</v>
      </c>
      <c r="I19" s="4" t="str">
        <f>VLOOKUP(A19,HOP!A:U,21,0)</f>
        <v>直连</v>
      </c>
    </row>
    <row r="21" spans="4:4">
      <c r="D21" s="4">
        <f>SUM(D2:D20)</f>
        <v>3077</v>
      </c>
    </row>
    <row r="25" spans="1:1">
      <c r="A25" s="4" t="s">
        <v>126</v>
      </c>
    </row>
    <row r="26" spans="1:1">
      <c r="A26" s="4" t="s">
        <v>127</v>
      </c>
    </row>
    <row r="27" spans="1:1">
      <c r="A27" s="4" t="s">
        <v>128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3">
        <v>18163861969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</row>
    <row r="3" s="1" customFormat="1" spans="1:21">
      <c r="A3" s="3">
        <v>18163856197</v>
      </c>
      <c r="B3" s="1" t="s">
        <v>147</v>
      </c>
      <c r="C3" s="1" t="s">
        <v>163</v>
      </c>
      <c r="D3" s="1" t="s">
        <v>164</v>
      </c>
      <c r="E3" s="1" t="s">
        <v>165</v>
      </c>
      <c r="F3" s="1" t="s">
        <v>147</v>
      </c>
      <c r="G3" s="1" t="s">
        <v>151</v>
      </c>
      <c r="H3" s="1" t="s">
        <v>152</v>
      </c>
      <c r="I3" s="1" t="s">
        <v>166</v>
      </c>
      <c r="J3" s="1" t="s">
        <v>30</v>
      </c>
      <c r="K3" s="1" t="s">
        <v>167</v>
      </c>
      <c r="L3" s="1" t="s">
        <v>167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168</v>
      </c>
      <c r="S3" s="1" t="s">
        <v>160</v>
      </c>
      <c r="T3" s="1" t="s">
        <v>161</v>
      </c>
      <c r="U3" s="1" t="s">
        <v>162</v>
      </c>
    </row>
    <row r="4" s="1" customFormat="1" spans="1:21">
      <c r="A4" s="3">
        <v>18163179987</v>
      </c>
      <c r="B4" s="1" t="s">
        <v>147</v>
      </c>
      <c r="C4" s="1" t="s">
        <v>169</v>
      </c>
      <c r="D4" s="1" t="s">
        <v>170</v>
      </c>
      <c r="E4" s="1" t="s">
        <v>171</v>
      </c>
      <c r="F4" s="1" t="s">
        <v>147</v>
      </c>
      <c r="G4" s="1" t="s">
        <v>151</v>
      </c>
      <c r="H4" s="1" t="s">
        <v>152</v>
      </c>
      <c r="I4" s="1" t="s">
        <v>172</v>
      </c>
      <c r="J4" s="1" t="s">
        <v>30</v>
      </c>
      <c r="K4" s="1" t="s">
        <v>173</v>
      </c>
      <c r="L4" s="1" t="s">
        <v>173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174</v>
      </c>
      <c r="S4" s="1" t="s">
        <v>160</v>
      </c>
      <c r="T4" s="1" t="s">
        <v>161</v>
      </c>
      <c r="U4" s="1" t="s">
        <v>162</v>
      </c>
    </row>
    <row r="5" s="1" customFormat="1" spans="1:21">
      <c r="A5" s="3">
        <v>18158783961</v>
      </c>
      <c r="B5" s="1" t="s">
        <v>147</v>
      </c>
      <c r="C5" s="1" t="s">
        <v>175</v>
      </c>
      <c r="D5" s="1" t="s">
        <v>176</v>
      </c>
      <c r="E5" s="1" t="s">
        <v>177</v>
      </c>
      <c r="F5" s="1" t="s">
        <v>147</v>
      </c>
      <c r="G5" s="1" t="s">
        <v>151</v>
      </c>
      <c r="H5" s="1" t="s">
        <v>152</v>
      </c>
      <c r="I5" s="1" t="s">
        <v>178</v>
      </c>
      <c r="J5" s="1" t="s">
        <v>30</v>
      </c>
      <c r="K5" s="1" t="s">
        <v>179</v>
      </c>
      <c r="L5" s="1" t="s">
        <v>179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180</v>
      </c>
      <c r="S5" s="1" t="s">
        <v>160</v>
      </c>
      <c r="T5" s="1" t="s">
        <v>161</v>
      </c>
      <c r="U5" s="1" t="s">
        <v>162</v>
      </c>
    </row>
    <row r="6" s="1" customFormat="1" spans="1:21">
      <c r="A6" s="3">
        <v>18158471479</v>
      </c>
      <c r="B6" s="1" t="s">
        <v>181</v>
      </c>
      <c r="C6" s="1" t="s">
        <v>182</v>
      </c>
      <c r="D6" s="1" t="s">
        <v>183</v>
      </c>
      <c r="E6" s="1" t="s">
        <v>184</v>
      </c>
      <c r="F6" s="1" t="s">
        <v>147</v>
      </c>
      <c r="G6" s="1" t="s">
        <v>151</v>
      </c>
      <c r="H6" s="1" t="s">
        <v>152</v>
      </c>
      <c r="I6" s="1" t="s">
        <v>185</v>
      </c>
      <c r="J6" s="1" t="s">
        <v>30</v>
      </c>
      <c r="K6" s="1" t="s">
        <v>186</v>
      </c>
      <c r="L6" s="1" t="s">
        <v>186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187</v>
      </c>
      <c r="S6" s="1" t="s">
        <v>160</v>
      </c>
      <c r="T6" s="1" t="s">
        <v>161</v>
      </c>
      <c r="U6" s="1" t="s">
        <v>162</v>
      </c>
    </row>
    <row r="7" s="1" customFormat="1" spans="1:21">
      <c r="A7" s="3">
        <v>18158373351</v>
      </c>
      <c r="B7" s="1" t="s">
        <v>181</v>
      </c>
      <c r="C7" s="1" t="s">
        <v>188</v>
      </c>
      <c r="D7" s="1" t="s">
        <v>189</v>
      </c>
      <c r="E7" s="1" t="s">
        <v>190</v>
      </c>
      <c r="F7" s="1" t="s">
        <v>147</v>
      </c>
      <c r="G7" s="1" t="s">
        <v>151</v>
      </c>
      <c r="H7" s="1" t="s">
        <v>152</v>
      </c>
      <c r="I7" s="1" t="s">
        <v>191</v>
      </c>
      <c r="J7" s="1" t="s">
        <v>30</v>
      </c>
      <c r="K7" s="1" t="s">
        <v>192</v>
      </c>
      <c r="L7" s="1" t="s">
        <v>192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193</v>
      </c>
      <c r="S7" s="1" t="s">
        <v>160</v>
      </c>
      <c r="T7" s="1" t="s">
        <v>161</v>
      </c>
      <c r="U7" s="1" t="s">
        <v>162</v>
      </c>
    </row>
    <row r="8" s="1" customFormat="1" spans="1:21">
      <c r="A8" s="3">
        <v>18140673620</v>
      </c>
      <c r="B8" s="1" t="s">
        <v>194</v>
      </c>
      <c r="C8" s="1" t="s">
        <v>195</v>
      </c>
      <c r="D8" s="1" t="s">
        <v>196</v>
      </c>
      <c r="E8" s="1" t="s">
        <v>197</v>
      </c>
      <c r="F8" s="1" t="s">
        <v>147</v>
      </c>
      <c r="G8" s="1" t="s">
        <v>151</v>
      </c>
      <c r="H8" s="1" t="s">
        <v>152</v>
      </c>
      <c r="I8" s="1" t="s">
        <v>198</v>
      </c>
      <c r="J8" s="1" t="s">
        <v>30</v>
      </c>
      <c r="K8" s="1" t="s">
        <v>199</v>
      </c>
      <c r="L8" s="1" t="s">
        <v>199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200</v>
      </c>
      <c r="S8" s="1" t="s">
        <v>160</v>
      </c>
      <c r="T8" s="1" t="s">
        <v>161</v>
      </c>
      <c r="U8" s="1" t="s">
        <v>162</v>
      </c>
    </row>
    <row r="9" s="1" customFormat="1" spans="1:21">
      <c r="A9" s="3">
        <v>18136028528</v>
      </c>
      <c r="B9" s="1" t="s">
        <v>194</v>
      </c>
      <c r="C9" s="1" t="s">
        <v>201</v>
      </c>
      <c r="D9" s="1" t="s">
        <v>202</v>
      </c>
      <c r="E9" s="1" t="s">
        <v>203</v>
      </c>
      <c r="F9" s="1" t="s">
        <v>147</v>
      </c>
      <c r="G9" s="1" t="s">
        <v>151</v>
      </c>
      <c r="H9" s="1" t="s">
        <v>152</v>
      </c>
      <c r="I9" s="1" t="s">
        <v>204</v>
      </c>
      <c r="J9" s="1" t="s">
        <v>30</v>
      </c>
      <c r="K9" s="1" t="s">
        <v>205</v>
      </c>
      <c r="L9" s="1" t="s">
        <v>205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206</v>
      </c>
      <c r="S9" s="1" t="s">
        <v>160</v>
      </c>
      <c r="T9" s="1" t="s">
        <v>161</v>
      </c>
      <c r="U9" s="1" t="s">
        <v>162</v>
      </c>
    </row>
    <row r="10" s="1" customFormat="1" spans="1:21">
      <c r="A10" s="3">
        <v>18131716145</v>
      </c>
      <c r="B10" s="1" t="s">
        <v>207</v>
      </c>
      <c r="C10" s="1" t="s">
        <v>208</v>
      </c>
      <c r="D10" s="1" t="s">
        <v>209</v>
      </c>
      <c r="E10" s="1" t="s">
        <v>210</v>
      </c>
      <c r="F10" s="1" t="s">
        <v>147</v>
      </c>
      <c r="G10" s="1" t="s">
        <v>151</v>
      </c>
      <c r="H10" s="1" t="s">
        <v>152</v>
      </c>
      <c r="I10" s="1" t="s">
        <v>211</v>
      </c>
      <c r="J10" s="1" t="s">
        <v>30</v>
      </c>
      <c r="K10" s="1" t="s">
        <v>212</v>
      </c>
      <c r="L10" s="1" t="s">
        <v>212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213</v>
      </c>
      <c r="S10" s="1" t="s">
        <v>160</v>
      </c>
      <c r="T10" s="1" t="s">
        <v>161</v>
      </c>
      <c r="U10" s="1" t="s">
        <v>162</v>
      </c>
    </row>
    <row r="11" s="1" customFormat="1" spans="1:21">
      <c r="A11" s="3">
        <v>18129243157</v>
      </c>
      <c r="B11" s="1" t="s">
        <v>207</v>
      </c>
      <c r="C11" s="1" t="s">
        <v>214</v>
      </c>
      <c r="D11" s="1" t="s">
        <v>215</v>
      </c>
      <c r="E11" s="1" t="s">
        <v>216</v>
      </c>
      <c r="F11" s="1" t="s">
        <v>147</v>
      </c>
      <c r="G11" s="1" t="s">
        <v>151</v>
      </c>
      <c r="H11" s="1" t="s">
        <v>152</v>
      </c>
      <c r="I11" s="1" t="s">
        <v>217</v>
      </c>
      <c r="J11" s="1" t="s">
        <v>30</v>
      </c>
      <c r="K11" s="1" t="s">
        <v>218</v>
      </c>
      <c r="L11" s="1" t="s">
        <v>218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219</v>
      </c>
      <c r="S11" s="1" t="s">
        <v>160</v>
      </c>
      <c r="T11" s="1" t="s">
        <v>161</v>
      </c>
      <c r="U11" s="1" t="s">
        <v>162</v>
      </c>
    </row>
    <row r="12" s="1" customFormat="1" spans="1:21">
      <c r="A12" s="3">
        <v>18124459187</v>
      </c>
      <c r="B12" s="1" t="s">
        <v>220</v>
      </c>
      <c r="C12" s="1" t="s">
        <v>221</v>
      </c>
      <c r="D12" s="1" t="s">
        <v>222</v>
      </c>
      <c r="E12" s="1" t="s">
        <v>223</v>
      </c>
      <c r="F12" s="1" t="s">
        <v>194</v>
      </c>
      <c r="G12" s="1" t="s">
        <v>151</v>
      </c>
      <c r="H12" s="1" t="s">
        <v>152</v>
      </c>
      <c r="I12" s="1" t="s">
        <v>224</v>
      </c>
      <c r="J12" s="1" t="s">
        <v>30</v>
      </c>
      <c r="K12" s="1" t="s">
        <v>225</v>
      </c>
      <c r="L12" s="1" t="s">
        <v>225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226</v>
      </c>
      <c r="S12" s="1" t="s">
        <v>160</v>
      </c>
      <c r="T12" s="1" t="s">
        <v>161</v>
      </c>
      <c r="U12" s="1" t="s">
        <v>162</v>
      </c>
    </row>
    <row r="13" s="1" customFormat="1" spans="1:21">
      <c r="A13" s="3">
        <v>18087414389</v>
      </c>
      <c r="B13" s="1" t="s">
        <v>227</v>
      </c>
      <c r="C13" s="1" t="s">
        <v>228</v>
      </c>
      <c r="D13" s="1" t="s">
        <v>229</v>
      </c>
      <c r="E13" s="1" t="s">
        <v>230</v>
      </c>
      <c r="F13" s="1" t="s">
        <v>147</v>
      </c>
      <c r="G13" s="1" t="s">
        <v>151</v>
      </c>
      <c r="H13" s="1" t="s">
        <v>152</v>
      </c>
      <c r="I13" s="1" t="s">
        <v>231</v>
      </c>
      <c r="J13" s="1" t="s">
        <v>30</v>
      </c>
      <c r="K13" s="1" t="s">
        <v>232</v>
      </c>
      <c r="L13" s="1" t="s">
        <v>232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233</v>
      </c>
      <c r="S13" s="1" t="s">
        <v>160</v>
      </c>
      <c r="T13" s="1" t="s">
        <v>161</v>
      </c>
      <c r="U13" s="1" t="s">
        <v>162</v>
      </c>
    </row>
    <row r="14" s="1" customFormat="1" spans="1:21">
      <c r="A14" s="3">
        <v>18071143228</v>
      </c>
      <c r="B14" s="1" t="s">
        <v>234</v>
      </c>
      <c r="C14" s="1" t="s">
        <v>235</v>
      </c>
      <c r="D14" s="1" t="s">
        <v>236</v>
      </c>
      <c r="E14" s="1" t="s">
        <v>237</v>
      </c>
      <c r="F14" s="1" t="s">
        <v>147</v>
      </c>
      <c r="G14" s="1" t="s">
        <v>151</v>
      </c>
      <c r="H14" s="1" t="s">
        <v>152</v>
      </c>
      <c r="I14" s="1" t="s">
        <v>238</v>
      </c>
      <c r="J14" s="1" t="s">
        <v>30</v>
      </c>
      <c r="K14" s="1" t="s">
        <v>239</v>
      </c>
      <c r="L14" s="1" t="s">
        <v>239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240</v>
      </c>
      <c r="S14" s="1" t="s">
        <v>160</v>
      </c>
      <c r="T14" s="1" t="s">
        <v>161</v>
      </c>
      <c r="U14" s="1" t="s">
        <v>162</v>
      </c>
    </row>
    <row r="15" s="1" customFormat="1" spans="1:21">
      <c r="A15" s="3">
        <v>18031621695</v>
      </c>
      <c r="B15" s="1" t="s">
        <v>241</v>
      </c>
      <c r="C15" s="1" t="s">
        <v>242</v>
      </c>
      <c r="D15" s="1" t="s">
        <v>243</v>
      </c>
      <c r="E15" s="1" t="s">
        <v>244</v>
      </c>
      <c r="F15" s="1" t="s">
        <v>147</v>
      </c>
      <c r="G15" s="1" t="s">
        <v>151</v>
      </c>
      <c r="H15" s="1" t="s">
        <v>152</v>
      </c>
      <c r="I15" s="1" t="s">
        <v>245</v>
      </c>
      <c r="J15" s="1" t="s">
        <v>30</v>
      </c>
      <c r="K15" s="1" t="s">
        <v>246</v>
      </c>
      <c r="L15" s="1" t="s">
        <v>246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247</v>
      </c>
      <c r="S15" s="1" t="s">
        <v>160</v>
      </c>
      <c r="T15" s="1" t="s">
        <v>161</v>
      </c>
      <c r="U15" s="1" t="s">
        <v>162</v>
      </c>
    </row>
    <row r="16" s="1" customFormat="1" spans="1:21">
      <c r="A16" s="3">
        <v>18016067525</v>
      </c>
      <c r="B16" s="1" t="s">
        <v>248</v>
      </c>
      <c r="C16" s="1" t="s">
        <v>249</v>
      </c>
      <c r="D16" s="1" t="s">
        <v>250</v>
      </c>
      <c r="E16" s="1" t="s">
        <v>251</v>
      </c>
      <c r="F16" s="1" t="s">
        <v>252</v>
      </c>
      <c r="G16" s="1" t="s">
        <v>151</v>
      </c>
      <c r="H16" s="1" t="s">
        <v>152</v>
      </c>
      <c r="I16" s="1" t="s">
        <v>253</v>
      </c>
      <c r="J16" s="1" t="s">
        <v>30</v>
      </c>
      <c r="K16" s="1" t="s">
        <v>254</v>
      </c>
      <c r="L16" s="1" t="s">
        <v>254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255</v>
      </c>
      <c r="S16" s="1" t="s">
        <v>160</v>
      </c>
      <c r="T16" s="1" t="s">
        <v>161</v>
      </c>
      <c r="U16" s="1" t="s">
        <v>162</v>
      </c>
    </row>
    <row r="17" s="1" customFormat="1" spans="1:21">
      <c r="A17" s="3">
        <v>17878777198</v>
      </c>
      <c r="B17" s="1" t="s">
        <v>256</v>
      </c>
      <c r="C17" s="1" t="s">
        <v>257</v>
      </c>
      <c r="D17" s="1" t="s">
        <v>258</v>
      </c>
      <c r="E17" s="1" t="s">
        <v>259</v>
      </c>
      <c r="F17" s="1" t="s">
        <v>147</v>
      </c>
      <c r="G17" s="1" t="s">
        <v>151</v>
      </c>
      <c r="H17" s="1" t="s">
        <v>152</v>
      </c>
      <c r="I17" s="1" t="s">
        <v>260</v>
      </c>
      <c r="J17" s="1" t="s">
        <v>30</v>
      </c>
      <c r="K17" s="1" t="s">
        <v>261</v>
      </c>
      <c r="L17" s="1" t="s">
        <v>261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262</v>
      </c>
      <c r="S17" s="1" t="s">
        <v>160</v>
      </c>
      <c r="T17" s="1" t="s">
        <v>161</v>
      </c>
      <c r="U17" s="1" t="s">
        <v>162</v>
      </c>
    </row>
    <row r="18" s="1" customFormat="1" spans="1:21">
      <c r="A18" s="3">
        <v>17709630892</v>
      </c>
      <c r="B18" s="1" t="s">
        <v>263</v>
      </c>
      <c r="C18" s="1" t="s">
        <v>264</v>
      </c>
      <c r="D18" s="1" t="s">
        <v>265</v>
      </c>
      <c r="E18" s="1" t="s">
        <v>266</v>
      </c>
      <c r="F18" s="1" t="s">
        <v>194</v>
      </c>
      <c r="G18" s="1" t="s">
        <v>151</v>
      </c>
      <c r="H18" s="1" t="s">
        <v>152</v>
      </c>
      <c r="I18" s="1" t="s">
        <v>267</v>
      </c>
      <c r="J18" s="1" t="s">
        <v>30</v>
      </c>
      <c r="K18" s="1" t="s">
        <v>268</v>
      </c>
      <c r="L18" s="1" t="s">
        <v>268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269</v>
      </c>
      <c r="S18" s="1" t="s">
        <v>160</v>
      </c>
      <c r="T18" s="1" t="s">
        <v>161</v>
      </c>
      <c r="U18" s="1" t="s">
        <v>162</v>
      </c>
    </row>
    <row r="19" s="1" customFormat="1" spans="1:21">
      <c r="A19" s="3">
        <v>17555953303</v>
      </c>
      <c r="B19" s="1" t="s">
        <v>270</v>
      </c>
      <c r="C19" s="1" t="s">
        <v>271</v>
      </c>
      <c r="D19" s="1" t="s">
        <v>272</v>
      </c>
      <c r="E19" s="1" t="s">
        <v>273</v>
      </c>
      <c r="F19" s="1" t="s">
        <v>147</v>
      </c>
      <c r="G19" s="1" t="s">
        <v>151</v>
      </c>
      <c r="H19" s="1" t="s">
        <v>152</v>
      </c>
      <c r="I19" s="1" t="s">
        <v>274</v>
      </c>
      <c r="J19" s="1" t="s">
        <v>30</v>
      </c>
      <c r="K19" s="1" t="s">
        <v>275</v>
      </c>
      <c r="L19" s="1" t="s">
        <v>275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158</v>
      </c>
      <c r="R19" s="1" t="s">
        <v>276</v>
      </c>
      <c r="S19" s="1" t="s">
        <v>160</v>
      </c>
      <c r="T19" s="1" t="s">
        <v>161</v>
      </c>
      <c r="U19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2022-06-24T02:12:11Z</dcterms:created>
  <dcterms:modified xsi:type="dcterms:W3CDTF">2022-06-24T02:25:29Z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16309EF2965E4AEDA03D5DE830647121</vt:lpwstr>
  </property>
  <property fmtid="{D5CDD505-2E9C-101B-9397-08002B2CF9AE}" pid="3" name="KSOProductBuildVer">
    <vt:lpwstr>2052-11.1.0.11830</vt:lpwstr>
  </property>
</Properties>
</file>