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<sst xmlns="http://schemas.openxmlformats.org/spreadsheetml/2006/main" count="320" uniqueCount="137">
  <si>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</si>
  <si>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</si>
  <si>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</si>
  <si>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</si>
  <si>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</si>
  <si>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</si>
  <si>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</si>
  <si>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</si>
  <si>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</si>
  <si>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</si>
  <si>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</si>
  <si>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</si>
  <si>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</si>
  <si>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</si>
  <si>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</si>
  <si>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</si>
  <si>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</si>
  <si>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</si>
  <si>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</si>
  <si>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</si>
  <si>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</si>
  <si>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</si>
  <si>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</si>
  <si>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</si>
  <si>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</si>
  <si>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18073396532	</t>
  </si>
  <si>
    <t>Ctrip</t>
  </si>
  <si>
    <t>正常</t>
  </si>
  <si>
    <t>[英德]英德石头酒店(78167352)</t>
  </si>
  <si>
    <t>湖景双人房&lt;双人入住&gt;&lt;双早&gt;</t>
  </si>
  <si>
    <t>CNY</t>
  </si>
  <si>
    <t>陈铤琨</t>
  </si>
  <si>
    <t>CA363220625CNY</t>
  </si>
  <si>
    <t>未提现</t>
  </si>
  <si>
    <t>携程开票</t>
  </si>
  <si>
    <t xml:space="preserve">2581212	</t>
  </si>
  <si>
    <t xml:space="preserve">	</t>
  </si>
  <si>
    <t xml:space="preserve">18081579549	</t>
  </si>
  <si>
    <t>[芜湖]芜湖新百金陵大酒店(37091376)</t>
  </si>
  <si>
    <t>经济适用双床房&lt;双人入住&gt;&lt;内宾&gt;&lt;预付&gt;&lt;无早&gt;</t>
  </si>
  <si>
    <t>孙超,冯俊</t>
  </si>
  <si>
    <t xml:space="preserve">18083956453	</t>
  </si>
  <si>
    <t>[佛山]佛山顺德新世界酒店(67322891)</t>
  </si>
  <si>
    <t>豪华客房&lt;双人入住&gt;&lt;内宾&gt;&lt;预付&gt;&lt;无早&gt;</t>
  </si>
  <si>
    <t>王萍</t>
  </si>
  <si>
    <t xml:space="preserve">18087097082	</t>
  </si>
  <si>
    <t>[昆明]维也纳国际酒店(昆明滇池海埂公园爱琴海店)(92058327)</t>
  </si>
  <si>
    <t>标准单人房&lt;双人入住&gt;&lt;内宾&gt;&lt;预付&gt;&lt;无早&gt;</t>
  </si>
  <si>
    <t>张老师</t>
  </si>
  <si>
    <t>CA363220626CNY</t>
  </si>
  <si>
    <t>取消</t>
  </si>
  <si>
    <t xml:space="preserve">18088236960	</t>
  </si>
  <si>
    <t>湖景大床房&lt;双人入住&gt;&lt;双早&gt;</t>
  </si>
  <si>
    <t>麦雪媚</t>
  </si>
  <si>
    <t xml:space="preserve">18071842462	</t>
  </si>
  <si>
    <t>[北京]锦江之星(北京王府井步行街店)(67324842)</t>
  </si>
  <si>
    <t>舒雅双床房&lt;双人入住&gt;&lt;内宾&gt;&lt;预付&gt;&lt;无早&gt;</t>
  </si>
  <si>
    <t>刘颖</t>
  </si>
  <si>
    <t>CA363220627CNY</t>
  </si>
  <si>
    <t xml:space="preserve">18081139148	</t>
  </si>
  <si>
    <t>[广州]广州珠江新城希尔顿欢朋酒店(10145517)</t>
  </si>
  <si>
    <t>舒适双床房&lt;双人入住&gt;&lt;内宾&gt;&lt;预付&gt;&lt;无早&gt;</t>
  </si>
  <si>
    <t>陈迪</t>
  </si>
  <si>
    <t xml:space="preserve">2582908	</t>
  </si>
  <si>
    <t xml:space="preserve">2206090082	</t>
  </si>
  <si>
    <t xml:space="preserve">18083715719	</t>
  </si>
  <si>
    <t>王莉莉</t>
  </si>
  <si>
    <t xml:space="preserve">2583346	</t>
  </si>
  <si>
    <t xml:space="preserve">1727798766	</t>
  </si>
  <si>
    <t xml:space="preserve">18096876871	</t>
  </si>
  <si>
    <t>[梅州]梅州麓湖山酒店(67856423)</t>
  </si>
  <si>
    <t>豪华大床房&lt;特惠专享&gt;&lt;双人入住&gt;&lt;日历房套餐高价值&gt;&lt;无早&gt;&lt;新酒店礼盒&gt;</t>
  </si>
  <si>
    <t>洪雪萍</t>
  </si>
  <si>
    <t xml:space="preserve">2586633	</t>
  </si>
  <si>
    <t xml:space="preserve">acknowledge	</t>
  </si>
  <si>
    <t>，</t>
  </si>
  <si>
    <t>A220627092752481</t>
  </si>
  <si>
    <t>A220627092852481</t>
  </si>
  <si>
    <t>A220627092938481</t>
  </si>
  <si>
    <t>CNY / HKD 当前参考汇率: 1.17400122</t>
  </si>
  <si>
    <t>总计：2538 CNY/
2979.62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</si>
  <si>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</si>
  <si>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</si>
  <si>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</si>
  <si>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</si>
  <si>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</si>
  <si>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</si>
  <si>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</si>
  <si>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</si>
  <si>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</si>
  <si>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</si>
  <si>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</si>
  <si>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</si>
  <si>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</si>
  <si>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</si>
  <si>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</si>
  <si>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</si>
  <si>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</si>
  <si>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</si>
  <si>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2022-06-11</t>
  </si>
  <si>
    <t>2586633</t>
  </si>
  <si>
    <t>梅州麓湖山酒店</t>
  </si>
  <si>
    <t>2022-06-12</t>
  </si>
  <si>
    <t>退房日周结</t>
  </si>
  <si>
    <t>368.23</t>
  </si>
  <si>
    <t>RMB</t>
  </si>
  <si>
    <t>0</t>
  </si>
  <si>
    <t>0.00</t>
  </si>
  <si>
    <t>携程国内直连(DD)</t>
  </si>
  <si>
    <t>01.011249</t>
  </si>
  <si>
    <t>2022-06-11 18:40:23</t>
  </si>
  <si>
    <t>否</t>
  </si>
  <si>
    <t>汇智国际旅游发展有限公司</t>
  </si>
  <si>
    <t>Saas酒店</t>
  </si>
  <si>
    <t>2022-06-10</t>
  </si>
  <si>
    <t>2584814</t>
  </si>
  <si>
    <t>英德英石园石头酒店</t>
  </si>
  <si>
    <t>238.00</t>
  </si>
  <si>
    <t>2022-06-10 18:14:14</t>
  </si>
  <si>
    <t>直采</t>
  </si>
  <si>
    <t>2022-06-09</t>
  </si>
  <si>
    <t>2583447</t>
  </si>
  <si>
    <t>佛山顺德新世界酒店</t>
  </si>
  <si>
    <t>286.84</t>
  </si>
  <si>
    <t>2022-06-09 23:20:34</t>
  </si>
  <si>
    <t>直连</t>
  </si>
  <si>
    <t>2583192</t>
  </si>
  <si>
    <t>芜湖新百金陵大酒店</t>
  </si>
  <si>
    <t>480.76</t>
  </si>
  <si>
    <t>2022-06-09 20:59:56</t>
  </si>
  <si>
    <t>2582908</t>
  </si>
  <si>
    <t>广州珠江新城希尔顿欢朋酒店</t>
  </si>
  <si>
    <t>926.17</t>
  </si>
  <si>
    <t>2022-06-09 18:14:38</t>
  </si>
  <si>
    <t>2022-06-08</t>
  </si>
  <si>
    <t>2581212</t>
  </si>
  <si>
    <t>2022-06-08 17:20:24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</si>
</sst>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44721</v>
      </c>
      <c r="G2" s="6">
        <v>44722</v>
      </c>
      <c r="H2" s="4">
        <v>1</v>
      </c>
      <c r="I2" s="4">
        <v>1</v>
      </c>
      <c r="J2" s="4">
        <v>1</v>
      </c>
      <c r="K2" s="4" t="s">
        <v>30</v>
      </c>
      <c r="L2" s="4">
        <v>238</v>
      </c>
      <c r="M2" s="4">
        <v>238</v>
      </c>
      <c r="N2" s="4" t="s">
        <v>31</v>
      </c>
      <c r="O2" s="4" t="s">
        <v>32</v>
      </c>
      <c r="P2" s="4" t="s">
        <v>33</v>
      </c>
      <c r="Q2" s="4">
        <v>0</v>
      </c>
      <c r="R2" s="7">
        <v>44720</v>
      </c>
      <c r="S2" s="6">
        <v>44737</v>
      </c>
      <c r="T2" s="4" t="s">
        <v>34</v>
      </c>
      <c r="U2" s="4">
        <v>238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44721</v>
      </c>
      <c r="G3" s="6">
        <v>44722</v>
      </c>
      <c r="H3" s="4">
        <v>2</v>
      </c>
      <c r="I3" s="4">
        <v>1</v>
      </c>
      <c r="J3" s="4">
        <v>2</v>
      </c>
      <c r="K3" s="4" t="s">
        <v>30</v>
      </c>
      <c r="L3" s="4">
        <v>480.76</v>
      </c>
      <c r="M3" s="4">
        <v>480.76</v>
      </c>
      <c r="N3" s="4" t="s">
        <v>40</v>
      </c>
      <c r="O3" s="4" t="s">
        <v>32</v>
      </c>
      <c r="P3" s="4" t="s">
        <v>33</v>
      </c>
      <c r="Q3" s="4">
        <v>0</v>
      </c>
      <c r="R3" s="7">
        <v>44721</v>
      </c>
      <c r="S3" s="6">
        <v>44737</v>
      </c>
      <c r="T3" s="4" t="s">
        <v>34</v>
      </c>
      <c r="U3" s="4">
        <v>480.76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44721</v>
      </c>
      <c r="G4" s="6">
        <v>44722</v>
      </c>
      <c r="H4" s="4">
        <v>1</v>
      </c>
      <c r="I4" s="4">
        <v>1</v>
      </c>
      <c r="J4" s="4">
        <v>1</v>
      </c>
      <c r="K4" s="4" t="s">
        <v>30</v>
      </c>
      <c r="L4" s="4">
        <v>286.84</v>
      </c>
      <c r="M4" s="4">
        <v>286.84</v>
      </c>
      <c r="N4" s="4" t="s">
        <v>44</v>
      </c>
      <c r="O4" s="4" t="s">
        <v>32</v>
      </c>
      <c r="P4" s="4" t="s">
        <v>33</v>
      </c>
      <c r="Q4" s="4">
        <v>0</v>
      </c>
      <c r="R4" s="7">
        <v>44721</v>
      </c>
      <c r="S4" s="6">
        <v>44737</v>
      </c>
      <c r="T4" s="4" t="s">
        <v>34</v>
      </c>
      <c r="U4" s="4">
        <v>286.84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44722</v>
      </c>
      <c r="G5" s="6">
        <v>44723</v>
      </c>
      <c r="H5" s="4">
        <v>1</v>
      </c>
      <c r="I5" s="4">
        <v>1</v>
      </c>
      <c r="J5" s="4">
        <v>1</v>
      </c>
      <c r="K5" s="4" t="s">
        <v>30</v>
      </c>
      <c r="L5" s="4">
        <v>289.87</v>
      </c>
      <c r="M5" s="4">
        <v>289.87</v>
      </c>
      <c r="N5" s="4" t="s">
        <v>48</v>
      </c>
      <c r="O5" s="4" t="s">
        <v>49</v>
      </c>
      <c r="P5" s="4" t="s">
        <v>33</v>
      </c>
      <c r="Q5" s="4">
        <v>0</v>
      </c>
      <c r="R5" s="7">
        <v>44722</v>
      </c>
      <c r="S5" s="6">
        <v>44738</v>
      </c>
      <c r="T5" s="4" t="s">
        <v>34</v>
      </c>
      <c r="U5" s="4">
        <v>289.87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45</v>
      </c>
      <c r="B6" s="4" t="s">
        <v>26</v>
      </c>
      <c r="C6" s="4" t="s">
        <v>50</v>
      </c>
      <c r="D6" s="4" t="s">
        <v>46</v>
      </c>
      <c r="E6" s="4" t="s">
        <v>47</v>
      </c>
      <c r="F6" s="6">
        <v>44722</v>
      </c>
      <c r="G6" s="6">
        <v>44723</v>
      </c>
      <c r="H6" s="4">
        <v>1</v>
      </c>
      <c r="I6" s="4">
        <v>1</v>
      </c>
      <c r="J6" s="4">
        <v>1</v>
      </c>
      <c r="K6" s="4" t="s">
        <v>30</v>
      </c>
      <c r="L6" s="4">
        <v>-289.87</v>
      </c>
      <c r="M6" s="4">
        <v>-289.87</v>
      </c>
      <c r="N6" s="4" t="s">
        <v>48</v>
      </c>
      <c r="O6" s="4" t="s">
        <v>49</v>
      </c>
      <c r="P6" s="4" t="s">
        <v>33</v>
      </c>
      <c r="Q6" s="4">
        <v>0</v>
      </c>
      <c r="R6" s="7">
        <v>44722</v>
      </c>
      <c r="S6" s="6">
        <v>44738</v>
      </c>
      <c r="T6" s="4" t="s">
        <v>34</v>
      </c>
      <c r="U6" s="4">
        <v>-289.87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28</v>
      </c>
      <c r="E7" s="4" t="s">
        <v>52</v>
      </c>
      <c r="F7" s="6">
        <v>44722</v>
      </c>
      <c r="G7" s="6">
        <v>44723</v>
      </c>
      <c r="H7" s="4">
        <v>1</v>
      </c>
      <c r="I7" s="4">
        <v>1</v>
      </c>
      <c r="J7" s="4">
        <v>1</v>
      </c>
      <c r="K7" s="4" t="s">
        <v>30</v>
      </c>
      <c r="L7" s="4">
        <v>238</v>
      </c>
      <c r="M7" s="4">
        <v>238</v>
      </c>
      <c r="N7" s="4" t="s">
        <v>53</v>
      </c>
      <c r="O7" s="4" t="s">
        <v>49</v>
      </c>
      <c r="P7" s="4" t="s">
        <v>33</v>
      </c>
      <c r="Q7" s="4">
        <v>0</v>
      </c>
      <c r="R7" s="7">
        <v>44722</v>
      </c>
      <c r="S7" s="6">
        <v>44738</v>
      </c>
      <c r="T7" s="4" t="s">
        <v>34</v>
      </c>
      <c r="U7" s="4">
        <v>238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44723</v>
      </c>
      <c r="G8" s="6">
        <v>44724</v>
      </c>
      <c r="H8" s="4">
        <v>1</v>
      </c>
      <c r="I8" s="4">
        <v>1</v>
      </c>
      <c r="J8" s="4">
        <v>1</v>
      </c>
      <c r="K8" s="4" t="s">
        <v>30</v>
      </c>
      <c r="L8" s="4">
        <v>172.71</v>
      </c>
      <c r="M8" s="4">
        <v>172.71</v>
      </c>
      <c r="N8" s="4" t="s">
        <v>57</v>
      </c>
      <c r="O8" s="4" t="s">
        <v>58</v>
      </c>
      <c r="P8" s="4" t="s">
        <v>33</v>
      </c>
      <c r="Q8" s="4">
        <v>0</v>
      </c>
      <c r="R8" s="7">
        <v>44720</v>
      </c>
      <c r="S8" s="6">
        <v>44739</v>
      </c>
      <c r="T8" s="4" t="s">
        <v>34</v>
      </c>
      <c r="U8" s="4">
        <v>172.71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44722</v>
      </c>
      <c r="G9" s="6">
        <v>44724</v>
      </c>
      <c r="H9" s="4">
        <v>1</v>
      </c>
      <c r="I9" s="4">
        <v>2</v>
      </c>
      <c r="J9" s="4">
        <v>2</v>
      </c>
      <c r="K9" s="4" t="s">
        <v>30</v>
      </c>
      <c r="L9" s="4">
        <v>926.17</v>
      </c>
      <c r="M9" s="4">
        <v>926.17</v>
      </c>
      <c r="N9" s="4" t="s">
        <v>62</v>
      </c>
      <c r="O9" s="4" t="s">
        <v>58</v>
      </c>
      <c r="P9" s="4" t="s">
        <v>33</v>
      </c>
      <c r="Q9" s="4">
        <v>0</v>
      </c>
      <c r="R9" s="7">
        <v>44721</v>
      </c>
      <c r="S9" s="6">
        <v>44739</v>
      </c>
      <c r="T9" s="4" t="s">
        <v>34</v>
      </c>
      <c r="U9" s="4">
        <v>926.17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38</v>
      </c>
      <c r="E10" s="4" t="s">
        <v>39</v>
      </c>
      <c r="F10" s="6">
        <v>44723</v>
      </c>
      <c r="G10" s="6">
        <v>44724</v>
      </c>
      <c r="H10" s="4">
        <v>1</v>
      </c>
      <c r="I10" s="4">
        <v>1</v>
      </c>
      <c r="J10" s="4">
        <v>1</v>
      </c>
      <c r="K10" s="4" t="s">
        <v>30</v>
      </c>
      <c r="L10" s="4">
        <v>240.38</v>
      </c>
      <c r="M10" s="4">
        <v>240.38</v>
      </c>
      <c r="N10" s="4" t="s">
        <v>66</v>
      </c>
      <c r="O10" s="4" t="s">
        <v>58</v>
      </c>
      <c r="P10" s="4" t="s">
        <v>33</v>
      </c>
      <c r="Q10" s="4">
        <v>0</v>
      </c>
      <c r="R10" s="7">
        <v>44721</v>
      </c>
      <c r="S10" s="6">
        <v>44739</v>
      </c>
      <c r="T10" s="4" t="s">
        <v>34</v>
      </c>
      <c r="U10" s="4">
        <v>240.38</v>
      </c>
      <c r="V10" s="4">
        <v>0</v>
      </c>
      <c r="W10" s="4">
        <v>0</v>
      </c>
      <c r="X10" s="4" t="s">
        <v>67</v>
      </c>
      <c r="Y10" s="4" t="s">
        <v>68</v>
      </c>
    </row>
    <row r="11" s="4" customFormat="1" spans="1:25">
      <c r="A11" s="4" t="s">
        <v>65</v>
      </c>
      <c r="B11" s="4" t="s">
        <v>26</v>
      </c>
      <c r="C11" s="4" t="s">
        <v>50</v>
      </c>
      <c r="D11" s="4" t="s">
        <v>38</v>
      </c>
      <c r="E11" s="4" t="s">
        <v>39</v>
      </c>
      <c r="F11" s="6">
        <v>44723</v>
      </c>
      <c r="G11" s="6">
        <v>44724</v>
      </c>
      <c r="H11" s="4">
        <v>1</v>
      </c>
      <c r="I11" s="4">
        <v>1</v>
      </c>
      <c r="J11" s="4">
        <v>1</v>
      </c>
      <c r="K11" s="4" t="s">
        <v>30</v>
      </c>
      <c r="L11" s="4">
        <v>-240.38</v>
      </c>
      <c r="M11" s="4">
        <v>-240.38</v>
      </c>
      <c r="N11" s="4" t="s">
        <v>66</v>
      </c>
      <c r="O11" s="4" t="s">
        <v>58</v>
      </c>
      <c r="P11" s="4" t="s">
        <v>33</v>
      </c>
      <c r="Q11" s="4">
        <v>0</v>
      </c>
      <c r="R11" s="7">
        <v>44721</v>
      </c>
      <c r="S11" s="6">
        <v>44739</v>
      </c>
      <c r="T11" s="4" t="s">
        <v>34</v>
      </c>
      <c r="U11" s="4">
        <v>-240.38</v>
      </c>
      <c r="V11" s="4">
        <v>0</v>
      </c>
      <c r="W11" s="4">
        <v>0</v>
      </c>
      <c r="X11" s="4" t="s">
        <v>67</v>
      </c>
      <c r="Y11" s="4" t="s">
        <v>68</v>
      </c>
    </row>
    <row r="12" s="4" customFormat="1" spans="1:25">
      <c r="A12" s="4" t="s">
        <v>54</v>
      </c>
      <c r="B12" s="4" t="s">
        <v>26</v>
      </c>
      <c r="C12" s="4" t="s">
        <v>50</v>
      </c>
      <c r="D12" s="4" t="s">
        <v>55</v>
      </c>
      <c r="E12" s="4" t="s">
        <v>56</v>
      </c>
      <c r="F12" s="6">
        <v>44723</v>
      </c>
      <c r="G12" s="6">
        <v>44724</v>
      </c>
      <c r="H12" s="4">
        <v>1</v>
      </c>
      <c r="I12" s="4">
        <v>1</v>
      </c>
      <c r="J12" s="4">
        <v>1</v>
      </c>
      <c r="K12" s="4" t="s">
        <v>30</v>
      </c>
      <c r="L12" s="4">
        <v>-172.71</v>
      </c>
      <c r="M12" s="4">
        <v>-172.71</v>
      </c>
      <c r="N12" s="4" t="s">
        <v>57</v>
      </c>
      <c r="O12" s="4" t="s">
        <v>58</v>
      </c>
      <c r="P12" s="4" t="s">
        <v>33</v>
      </c>
      <c r="Q12" s="4">
        <v>0</v>
      </c>
      <c r="R12" s="7">
        <v>44720</v>
      </c>
      <c r="S12" s="6">
        <v>44739</v>
      </c>
      <c r="T12" s="4" t="s">
        <v>34</v>
      </c>
      <c r="U12" s="4">
        <v>-172.71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70</v>
      </c>
      <c r="E13" s="4" t="s">
        <v>71</v>
      </c>
      <c r="F13" s="6">
        <v>44723</v>
      </c>
      <c r="G13" s="6">
        <v>44724</v>
      </c>
      <c r="H13" s="4">
        <v>1</v>
      </c>
      <c r="I13" s="4">
        <v>1</v>
      </c>
      <c r="J13" s="4">
        <v>1</v>
      </c>
      <c r="K13" s="4" t="s">
        <v>30</v>
      </c>
      <c r="L13" s="4">
        <v>368.23</v>
      </c>
      <c r="M13" s="4">
        <v>368.23</v>
      </c>
      <c r="N13" s="4" t="s">
        <v>72</v>
      </c>
      <c r="O13" s="4" t="s">
        <v>58</v>
      </c>
      <c r="P13" s="4" t="s">
        <v>33</v>
      </c>
      <c r="Q13" s="4">
        <v>0</v>
      </c>
      <c r="R13" s="7">
        <v>44723</v>
      </c>
      <c r="S13" s="6">
        <v>44739</v>
      </c>
      <c r="T13" s="4" t="s">
        <v>34</v>
      </c>
      <c r="U13" s="4">
        <v>368.23</v>
      </c>
      <c r="V13" s="4">
        <v>0</v>
      </c>
      <c r="W13" s="4">
        <v>0</v>
      </c>
      <c r="X13" s="4" t="s">
        <v>73</v>
      </c>
      <c r="Y13" s="4" t="s">
        <v>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E16" sqref="E16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spans="1:9">
      <c r="A2" s="5">
        <v>18073396532</v>
      </c>
      <c r="B2" s="6">
        <v>44721</v>
      </c>
      <c r="C2" s="6">
        <v>44722</v>
      </c>
      <c r="D2" s="4">
        <v>238</v>
      </c>
      <c r="E2" s="4" t="str">
        <f>VLOOKUP(A2,HOP!A:L,12,0)</f>
        <v>238.00</v>
      </c>
      <c r="F2" s="4" t="str">
        <f>VLOOKUP(A2,HOP!A:C,3,0)</f>
        <v>2581212</v>
      </c>
      <c r="G2" s="4">
        <f>D2-E2</f>
        <v>0</v>
      </c>
      <c r="H2" s="4" t="str">
        <f>$H$1&amp;F2</f>
        <v>，2581212</v>
      </c>
      <c r="I2" s="4" t="str">
        <f>VLOOKUP(A2,HOP!A:U,21,0)</f>
        <v>直采</v>
      </c>
    </row>
    <row r="3" s="4" customFormat="1" spans="1:9">
      <c r="A3" s="5">
        <v>18081579549</v>
      </c>
      <c r="B3" s="6">
        <v>44721</v>
      </c>
      <c r="C3" s="6">
        <v>44722</v>
      </c>
      <c r="D3" s="4">
        <v>480.76</v>
      </c>
      <c r="E3" s="4" t="str">
        <f>VLOOKUP(A3,HOP!A:L,12,0)</f>
        <v>480.76</v>
      </c>
      <c r="F3" s="4" t="str">
        <f>VLOOKUP(A3,HOP!A:C,3,0)</f>
        <v>2583192</v>
      </c>
      <c r="G3" s="4">
        <f t="shared" ref="G3:G10" si="0">D3-E3</f>
        <v>0</v>
      </c>
      <c r="H3" s="4" t="str">
        <f t="shared" ref="H3:H10" si="1">$H$1&amp;F3</f>
        <v>，2583192</v>
      </c>
      <c r="I3" s="4" t="str">
        <f>VLOOKUP(A3,HOP!A:U,21,0)</f>
        <v>直连</v>
      </c>
    </row>
    <row r="4" s="4" customFormat="1" spans="1:9">
      <c r="A4" s="5">
        <v>18083956453</v>
      </c>
      <c r="B4" s="6">
        <v>44721</v>
      </c>
      <c r="C4" s="6">
        <v>44722</v>
      </c>
      <c r="D4" s="4">
        <v>286.84</v>
      </c>
      <c r="E4" s="4" t="str">
        <f>VLOOKUP(A4,HOP!A:L,12,0)</f>
        <v>286.84</v>
      </c>
      <c r="F4" s="4" t="str">
        <f>VLOOKUP(A4,HOP!A:C,3,0)</f>
        <v>2583447</v>
      </c>
      <c r="G4" s="4">
        <f t="shared" si="0"/>
        <v>0</v>
      </c>
      <c r="H4" s="4" t="str">
        <f t="shared" si="1"/>
        <v>，2583447</v>
      </c>
      <c r="I4" s="4" t="str">
        <f>VLOOKUP(A4,HOP!A:U,21,0)</f>
        <v>直连</v>
      </c>
    </row>
    <row r="5" s="4" customFormat="1" hidden="1" spans="1:9">
      <c r="A5" s="5">
        <v>18087097082</v>
      </c>
      <c r="B5" s="6">
        <v>44722</v>
      </c>
      <c r="C5" s="6">
        <v>44723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18088236960</v>
      </c>
      <c r="B6" s="6">
        <v>44722</v>
      </c>
      <c r="C6" s="6">
        <v>44723</v>
      </c>
      <c r="D6" s="4">
        <v>238</v>
      </c>
      <c r="E6" s="4" t="str">
        <f>VLOOKUP(A6,HOP!A:L,12,0)</f>
        <v>238.00</v>
      </c>
      <c r="F6" s="4" t="str">
        <f>VLOOKUP(A6,HOP!A:C,3,0)</f>
        <v>2584814</v>
      </c>
      <c r="G6" s="4">
        <f t="shared" si="0"/>
        <v>0</v>
      </c>
      <c r="H6" s="4" t="str">
        <f t="shared" si="1"/>
        <v>，2584814</v>
      </c>
      <c r="I6" s="4" t="str">
        <f>VLOOKUP(A6,HOP!A:U,21,0)</f>
        <v>直采</v>
      </c>
    </row>
    <row r="7" s="4" customFormat="1" hidden="1" spans="1:9">
      <c r="A7" s="5">
        <v>18071842462</v>
      </c>
      <c r="B7" s="6">
        <v>44723</v>
      </c>
      <c r="C7" s="6">
        <v>44724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18081139148</v>
      </c>
      <c r="B8" s="6">
        <v>44722</v>
      </c>
      <c r="C8" s="6">
        <v>44724</v>
      </c>
      <c r="D8" s="4">
        <v>926.17</v>
      </c>
      <c r="E8" s="4" t="str">
        <f>VLOOKUP(A8,HOP!A:L,12,0)</f>
        <v>926.17</v>
      </c>
      <c r="F8" s="4" t="str">
        <f>VLOOKUP(A8,HOP!A:C,3,0)</f>
        <v>2582908</v>
      </c>
      <c r="G8" s="4">
        <f t="shared" si="0"/>
        <v>0</v>
      </c>
      <c r="H8" s="4" t="str">
        <f t="shared" si="1"/>
        <v>，2582908</v>
      </c>
      <c r="I8" s="4" t="str">
        <f>VLOOKUP(A8,HOP!A:U,21,0)</f>
        <v>直连</v>
      </c>
    </row>
    <row r="9" s="4" customFormat="1" hidden="1" spans="1:9">
      <c r="A9" s="5">
        <v>18083715719</v>
      </c>
      <c r="B9" s="6">
        <v>44723</v>
      </c>
      <c r="C9" s="6">
        <v>44724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18096876871</v>
      </c>
      <c r="B10" s="6">
        <v>44723</v>
      </c>
      <c r="C10" s="6">
        <v>44724</v>
      </c>
      <c r="D10" s="4">
        <v>368.23</v>
      </c>
      <c r="E10" s="4" t="str">
        <f>VLOOKUP(A10,HOP!A:L,12,0)</f>
        <v>368.23</v>
      </c>
      <c r="F10" s="4" t="str">
        <f>VLOOKUP(A10,HOP!A:C,3,0)</f>
        <v>2586633</v>
      </c>
      <c r="G10" s="4">
        <f t="shared" si="0"/>
        <v>0</v>
      </c>
      <c r="H10" s="4" t="str">
        <f t="shared" si="1"/>
        <v>，2586633</v>
      </c>
      <c r="I10" s="4" t="str">
        <f>VLOOKUP(A10,HOP!A:U,21,0)</f>
        <v>Saas酒店</v>
      </c>
    </row>
    <row r="12" spans="4:4">
      <c r="D12" s="4">
        <f>SUM(D2:D11)</f>
        <v>2538</v>
      </c>
    </row>
    <row r="16" spans="1:5">
      <c r="A16" s="4" t="s">
        <v>76</v>
      </c>
      <c r="D16" s="4">
        <v>476</v>
      </c>
      <c r="E16" s="4">
        <v>558.82</v>
      </c>
    </row>
    <row r="17" spans="1:5">
      <c r="A17" s="4" t="s">
        <v>77</v>
      </c>
      <c r="D17" s="4">
        <v>1693.77</v>
      </c>
      <c r="E17" s="4">
        <v>1988.49</v>
      </c>
    </row>
    <row r="18" spans="1:5">
      <c r="A18" s="4" t="s">
        <v>78</v>
      </c>
      <c r="D18" s="4">
        <v>368.23</v>
      </c>
      <c r="E18" s="4">
        <v>432.31</v>
      </c>
    </row>
    <row r="19" spans="1:5">
      <c r="A19" s="4" t="s">
        <v>79</v>
      </c>
      <c r="D19" s="4">
        <f>SUBTOTAL(9,D16:D18)</f>
        <v>2538</v>
      </c>
      <c r="E19" s="4">
        <f>SUBTOTAL(9,E16:E18)</f>
        <v>2979.62</v>
      </c>
    </row>
    <row r="20" spans="1:1">
      <c r="A20" s="4" t="s">
        <v>80</v>
      </c>
    </row>
  </sheetData>
  <autoFilter ref="A1:XFD12">
    <filterColumn colId="3">
      <filters blank="1">
        <filter val="368.23"/>
        <filter val="286.84"/>
        <filter val="480.76"/>
        <filter val="926.17"/>
        <filter val="238"/>
        <filter val="25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  <c r="U1" s="2" t="s">
        <v>98</v>
      </c>
    </row>
    <row r="2" s="1" customFormat="1" spans="1:21">
      <c r="A2" s="3">
        <v>18096876871</v>
      </c>
      <c r="B2" s="1" t="s">
        <v>99</v>
      </c>
      <c r="C2" s="1" t="s">
        <v>100</v>
      </c>
      <c r="D2" s="1" t="s">
        <v>101</v>
      </c>
      <c r="E2" s="1" t="s">
        <v>72</v>
      </c>
      <c r="F2" s="1" t="s">
        <v>99</v>
      </c>
      <c r="G2" s="1" t="s">
        <v>102</v>
      </c>
      <c r="H2" s="1" t="s">
        <v>103</v>
      </c>
      <c r="I2" s="1" t="s">
        <v>104</v>
      </c>
      <c r="J2" s="1" t="s">
        <v>105</v>
      </c>
      <c r="K2" s="1" t="s">
        <v>104</v>
      </c>
      <c r="L2" s="1" t="s">
        <v>104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</row>
    <row r="3" s="1" customFormat="1" spans="1:21">
      <c r="A3" s="3">
        <v>18088236960</v>
      </c>
      <c r="B3" s="1" t="s">
        <v>114</v>
      </c>
      <c r="C3" s="1" t="s">
        <v>115</v>
      </c>
      <c r="D3" s="1" t="s">
        <v>116</v>
      </c>
      <c r="E3" s="1" t="s">
        <v>53</v>
      </c>
      <c r="F3" s="1" t="s">
        <v>114</v>
      </c>
      <c r="G3" s="1" t="s">
        <v>99</v>
      </c>
      <c r="H3" s="1" t="s">
        <v>103</v>
      </c>
      <c r="I3" s="1" t="s">
        <v>117</v>
      </c>
      <c r="J3" s="1" t="s">
        <v>105</v>
      </c>
      <c r="K3" s="1" t="s">
        <v>117</v>
      </c>
      <c r="L3" s="1" t="s">
        <v>117</v>
      </c>
      <c r="M3" s="1" t="s">
        <v>106</v>
      </c>
      <c r="N3" s="1" t="s">
        <v>106</v>
      </c>
      <c r="O3" s="1" t="s">
        <v>107</v>
      </c>
      <c r="P3" s="1" t="s">
        <v>108</v>
      </c>
      <c r="Q3" s="1" t="s">
        <v>109</v>
      </c>
      <c r="R3" s="1" t="s">
        <v>118</v>
      </c>
      <c r="S3" s="1" t="s">
        <v>111</v>
      </c>
      <c r="T3" s="1" t="s">
        <v>112</v>
      </c>
      <c r="U3" s="1" t="s">
        <v>119</v>
      </c>
    </row>
    <row r="4" s="1" customFormat="1" spans="1:21">
      <c r="A4" s="3">
        <v>18083956453</v>
      </c>
      <c r="B4" s="1" t="s">
        <v>120</v>
      </c>
      <c r="C4" s="1" t="s">
        <v>121</v>
      </c>
      <c r="D4" s="1" t="s">
        <v>122</v>
      </c>
      <c r="E4" s="1" t="s">
        <v>44</v>
      </c>
      <c r="F4" s="1" t="s">
        <v>120</v>
      </c>
      <c r="G4" s="1" t="s">
        <v>114</v>
      </c>
      <c r="H4" s="1" t="s">
        <v>103</v>
      </c>
      <c r="I4" s="1" t="s">
        <v>123</v>
      </c>
      <c r="J4" s="1" t="s">
        <v>105</v>
      </c>
      <c r="K4" s="1" t="s">
        <v>123</v>
      </c>
      <c r="L4" s="1" t="s">
        <v>123</v>
      </c>
      <c r="M4" s="1" t="s">
        <v>106</v>
      </c>
      <c r="N4" s="1" t="s">
        <v>106</v>
      </c>
      <c r="O4" s="1" t="s">
        <v>107</v>
      </c>
      <c r="P4" s="1" t="s">
        <v>108</v>
      </c>
      <c r="Q4" s="1" t="s">
        <v>109</v>
      </c>
      <c r="R4" s="1" t="s">
        <v>124</v>
      </c>
      <c r="S4" s="1" t="s">
        <v>111</v>
      </c>
      <c r="T4" s="1" t="s">
        <v>112</v>
      </c>
      <c r="U4" s="1" t="s">
        <v>125</v>
      </c>
    </row>
    <row r="5" s="1" customFormat="1" spans="1:21">
      <c r="A5" s="3">
        <v>18081579549</v>
      </c>
      <c r="B5" s="1" t="s">
        <v>120</v>
      </c>
      <c r="C5" s="1" t="s">
        <v>126</v>
      </c>
      <c r="D5" s="1" t="s">
        <v>127</v>
      </c>
      <c r="E5" s="1" t="s">
        <v>40</v>
      </c>
      <c r="F5" s="1" t="s">
        <v>120</v>
      </c>
      <c r="G5" s="1" t="s">
        <v>114</v>
      </c>
      <c r="H5" s="1" t="s">
        <v>103</v>
      </c>
      <c r="I5" s="1" t="s">
        <v>128</v>
      </c>
      <c r="J5" s="1" t="s">
        <v>105</v>
      </c>
      <c r="K5" s="1" t="s">
        <v>128</v>
      </c>
      <c r="L5" s="1" t="s">
        <v>128</v>
      </c>
      <c r="M5" s="1" t="s">
        <v>106</v>
      </c>
      <c r="N5" s="1" t="s">
        <v>106</v>
      </c>
      <c r="O5" s="1" t="s">
        <v>107</v>
      </c>
      <c r="P5" s="1" t="s">
        <v>108</v>
      </c>
      <c r="Q5" s="1" t="s">
        <v>109</v>
      </c>
      <c r="R5" s="1" t="s">
        <v>129</v>
      </c>
      <c r="S5" s="1" t="s">
        <v>111</v>
      </c>
      <c r="T5" s="1" t="s">
        <v>112</v>
      </c>
      <c r="U5" s="1" t="s">
        <v>125</v>
      </c>
    </row>
    <row r="6" s="1" customFormat="1" spans="1:21">
      <c r="A6" s="3">
        <v>18081139148</v>
      </c>
      <c r="B6" s="1" t="s">
        <v>120</v>
      </c>
      <c r="C6" s="1" t="s">
        <v>130</v>
      </c>
      <c r="D6" s="1" t="s">
        <v>131</v>
      </c>
      <c r="E6" s="1" t="s">
        <v>62</v>
      </c>
      <c r="F6" s="1" t="s">
        <v>114</v>
      </c>
      <c r="G6" s="1" t="s">
        <v>102</v>
      </c>
      <c r="H6" s="1" t="s">
        <v>103</v>
      </c>
      <c r="I6" s="1" t="s">
        <v>132</v>
      </c>
      <c r="J6" s="1" t="s">
        <v>105</v>
      </c>
      <c r="K6" s="1" t="s">
        <v>132</v>
      </c>
      <c r="L6" s="1" t="s">
        <v>132</v>
      </c>
      <c r="M6" s="1" t="s">
        <v>106</v>
      </c>
      <c r="N6" s="1" t="s">
        <v>106</v>
      </c>
      <c r="O6" s="1" t="s">
        <v>107</v>
      </c>
      <c r="P6" s="1" t="s">
        <v>108</v>
      </c>
      <c r="Q6" s="1" t="s">
        <v>109</v>
      </c>
      <c r="R6" s="1" t="s">
        <v>133</v>
      </c>
      <c r="S6" s="1" t="s">
        <v>111</v>
      </c>
      <c r="T6" s="1" t="s">
        <v>112</v>
      </c>
      <c r="U6" s="1" t="s">
        <v>125</v>
      </c>
    </row>
    <row r="7" s="1" customFormat="1" spans="1:21">
      <c r="A7" s="3">
        <v>18073396532</v>
      </c>
      <c r="B7" s="1" t="s">
        <v>134</v>
      </c>
      <c r="C7" s="1" t="s">
        <v>135</v>
      </c>
      <c r="D7" s="1" t="s">
        <v>116</v>
      </c>
      <c r="E7" s="1" t="s">
        <v>31</v>
      </c>
      <c r="F7" s="1" t="s">
        <v>120</v>
      </c>
      <c r="G7" s="1" t="s">
        <v>114</v>
      </c>
      <c r="H7" s="1" t="s">
        <v>103</v>
      </c>
      <c r="I7" s="1" t="s">
        <v>117</v>
      </c>
      <c r="J7" s="1" t="s">
        <v>105</v>
      </c>
      <c r="K7" s="1" t="s">
        <v>117</v>
      </c>
      <c r="L7" s="1" t="s">
        <v>117</v>
      </c>
      <c r="M7" s="1" t="s">
        <v>106</v>
      </c>
      <c r="N7" s="1" t="s">
        <v>106</v>
      </c>
      <c r="O7" s="1" t="s">
        <v>107</v>
      </c>
      <c r="P7" s="1" t="s">
        <v>108</v>
      </c>
      <c r="Q7" s="1" t="s">
        <v>109</v>
      </c>
      <c r="R7" s="1" t="s">
        <v>136</v>
      </c>
      <c r="S7" s="1" t="s">
        <v>111</v>
      </c>
      <c r="T7" s="1" t="s">
        <v>112</v>
      </c>
      <c r="U7" s="1" t="s">
        <v>119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2022-06-27T01:17:10Z</dcterms:created>
  <dcterms:modified xsi:type="dcterms:W3CDTF">2022-06-27T01:28:18Z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30DC3E7390A447D09E8A60E3779A3806</vt:lpwstr>
  </property>
  <property fmtid="{D5CDD505-2E9C-101B-9397-08002B2CF9AE}" pid="3" name="KSOProductBuildVer">
    <vt:lpwstr>2052-11.1.0.11830</vt:lpwstr>
  </property>
</Properties>
</file>