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</definedName>
  </definedNames>
  <calcPr calcId="144525"/>
</workbook>
</file>

<file path=xl/sharedStrings.xml><?xml version="1.0" encoding="utf-8"?>
<sst xmlns="http://schemas.openxmlformats.org/spreadsheetml/2006/main" count="629" uniqueCount="209">
  <si>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</si>
  <si>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</si>
  <si>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</si>
  <si>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</si>
  <si>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</si>
  <si>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</si>
  <si>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</si>
  <si>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</si>
  <si>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</si>
  <si>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20220620-20220626</t>
  </si>
  <si>
    <t>广州汇登信息科技有限公司（预付）</t>
  </si>
  <si>
    <t>4368148</t>
  </si>
  <si>
    <t>5219.30</t>
  </si>
  <si>
    <t>-560.62</t>
  </si>
  <si>
    <t>-439.00</t>
  </si>
  <si>
    <t>0.00</t>
  </si>
  <si>
    <t>4219.68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</si>
  <si>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</si>
  <si>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</si>
  <si>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</si>
  <si>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</si>
  <si>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</si>
  <si>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</si>
  <si>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</si>
  <si>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</si>
  <si>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</si>
  <si>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</si>
  <si>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</si>
  <si>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</si>
  <si>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</si>
  <si>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</si>
  <si>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</si>
  <si>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</si>
  <si>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</si>
  <si>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4881913088852378185</t>
  </si>
  <si>
    <t>诺桑洲际酒店</t>
  </si>
  <si>
    <t>甘南藏族自治州</t>
  </si>
  <si>
    <t>本期应结</t>
  </si>
  <si>
    <t>2022-06-20~2022-06-21</t>
  </si>
  <si>
    <t>商务大床房</t>
  </si>
  <si>
    <t>才让扎西</t>
  </si>
  <si>
    <t>1</t>
  </si>
  <si>
    <t>底价结算</t>
  </si>
  <si>
    <t>367.00</t>
  </si>
  <si>
    <t>41.00</t>
  </si>
  <si>
    <t/>
  </si>
  <si>
    <t>baoming</t>
  </si>
  <si>
    <t>4881913088019066405</t>
  </si>
  <si>
    <t>贵阳溪山里酒店</t>
  </si>
  <si>
    <t>贵阳市</t>
  </si>
  <si>
    <t>高级精致房</t>
  </si>
  <si>
    <t>郑杨</t>
  </si>
  <si>
    <t>343.80</t>
  </si>
  <si>
    <t>411.80</t>
  </si>
  <si>
    <t>38.20</t>
  </si>
  <si>
    <t>-68.00</t>
  </si>
  <si>
    <t>180374</t>
  </si>
  <si>
    <t>4881913104163890162</t>
  </si>
  <si>
    <t>2022-06-22~2022-06-23</t>
  </si>
  <si>
    <t>罗宾</t>
  </si>
  <si>
    <t>364.50</t>
  </si>
  <si>
    <t>409.50</t>
  </si>
  <si>
    <t>40.50</t>
  </si>
  <si>
    <t>-45.00</t>
  </si>
  <si>
    <t>180426</t>
  </si>
  <si>
    <t>4881913100805259790</t>
  </si>
  <si>
    <t>李江涛</t>
  </si>
  <si>
    <t>180420</t>
  </si>
  <si>
    <t>4881913106247799908</t>
  </si>
  <si>
    <t>广州大学城雅乐轩酒店</t>
  </si>
  <si>
    <t>广州市</t>
  </si>
  <si>
    <t>2022-06-23~2022-06-24</t>
  </si>
  <si>
    <t>呼风乐窝大床</t>
  </si>
  <si>
    <t>金志伟,金丽娟</t>
  </si>
  <si>
    <t>2</t>
  </si>
  <si>
    <t>642.00</t>
  </si>
  <si>
    <t>70.00</t>
  </si>
  <si>
    <t>2600515</t>
  </si>
  <si>
    <t>4881913112141054899</t>
  </si>
  <si>
    <t>高级大床房</t>
  </si>
  <si>
    <t>杨小武</t>
  </si>
  <si>
    <t>417.16</t>
  </si>
  <si>
    <t>469.16</t>
  </si>
  <si>
    <t>45.84</t>
  </si>
  <si>
    <t>-52.00</t>
  </si>
  <si>
    <t>180454</t>
  </si>
  <si>
    <t>4881913111914097587</t>
  </si>
  <si>
    <t>高级双床房</t>
  </si>
  <si>
    <t>杨小武,杨丽</t>
  </si>
  <si>
    <t>826.20</t>
  </si>
  <si>
    <t>928.20</t>
  </si>
  <si>
    <t>91.80</t>
  </si>
  <si>
    <t>-102.00</t>
  </si>
  <si>
    <t>180456</t>
  </si>
  <si>
    <t>4881913113912278071</t>
  </si>
  <si>
    <t>2022-06-24~2022-06-25</t>
  </si>
  <si>
    <t>豪华双床房</t>
  </si>
  <si>
    <t>骆公子</t>
  </si>
  <si>
    <t>68.80</t>
  </si>
  <si>
    <t>629.42</t>
  </si>
  <si>
    <t>58.58</t>
  </si>
  <si>
    <t>-58.58</t>
  </si>
  <si>
    <t>4881913106552428778</t>
  </si>
  <si>
    <t>李剑侠</t>
  </si>
  <si>
    <t>321.00</t>
  </si>
  <si>
    <t>35.00</t>
  </si>
  <si>
    <t>000</t>
  </si>
  <si>
    <t>4881913112421474949</t>
  </si>
  <si>
    <t>豪华大床房</t>
  </si>
  <si>
    <t>钱朝曦</t>
  </si>
  <si>
    <t>525.42</t>
  </si>
  <si>
    <t>-104.00</t>
  </si>
  <si>
    <t>180466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</si>
  <si>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</si>
  <si>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</si>
  <si>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</si>
  <si>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</si>
  <si>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</si>
  <si>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</si>
  <si>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</si>
  <si>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</si>
  <si>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</si>
  <si>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</si>
  <si>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-619.20</t>
  </si>
  <si>
    <t>已确认</t>
  </si>
  <si>
    <t>商家承担优惠</t>
  </si>
  <si>
    <t>活动名称</t>
  </si>
  <si>
    <t>活动ID</t>
  </si>
  <si>
    <t>新客专享酒店红包</t>
  </si>
  <si>
    <t>336279100149315082</t>
  </si>
  <si>
    <t>会员价-贵阳溪山里酒店-1591486469-1637119244557</t>
  </si>
  <si>
    <t>3_817560604</t>
  </si>
  <si>
    <t>3_817556845</t>
  </si>
  <si>
    <t>6月平日当天订-4%-LTH</t>
  </si>
  <si>
    <t>3_850757725</t>
  </si>
  <si>
    <t>3_817556844</t>
  </si>
  <si>
    <t>104.00</t>
  </si>
  <si>
    <t>点评全量用户可享钻石</t>
  </si>
  <si>
    <t>3_826083991</t>
  </si>
  <si>
    <t>【省钱月卡】酒店特惠红包</t>
  </si>
  <si>
    <t>369677100154892073</t>
  </si>
  <si>
    <t>钻石折扣包给外卖会员——美团</t>
  </si>
  <si>
    <t>3_754585185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</si>
  <si>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</si>
  <si>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</si>
  <si>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</si>
  <si>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</si>
  <si>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</si>
  <si>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</si>
  <si>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</si>
  <si>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</si>
  <si>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</si>
  <si>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</si>
  <si>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</si>
  <si>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</si>
  <si>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</si>
  <si>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202206202124210020</t>
  </si>
  <si>
    <t>202206202147390020</t>
  </si>
  <si>
    <t>202206222221180021</t>
  </si>
  <si>
    <t>202206221826020021</t>
  </si>
  <si>
    <t>202206232238230021</t>
  </si>
  <si>
    <t>202206232239030021</t>
  </si>
  <si>
    <t>202206241316090025</t>
  </si>
  <si>
    <t>4881913113912278071此单多收16.8元待退回</t>
  </si>
  <si>
    <t>202206241138550025</t>
  </si>
  <si>
    <t>A220628150903481</t>
  </si>
  <si>
    <t>A220628150923481</t>
  </si>
  <si>
    <t>房集：i220628150604 3713.3元  4881913113912278071此单已收费取消，实际收取美团68.8元即可，因房集无法更改金额，故原单金额525.42生成收款，生成收款金额3713.3元，实收3256.68元</t>
  </si>
  <si>
    <t>总计：4219.68元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</si>
  <si>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</si>
  <si>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</si>
  <si>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</si>
  <si>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</si>
  <si>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</si>
  <si>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</si>
  <si>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</si>
  <si>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</si>
  <si>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</si>
  <si>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</si>
  <si>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</si>
  <si>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</si>
  <si>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</si>
  <si>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</si>
  <si>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</si>
  <si>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</si>
  <si>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</si>
  <si>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</si>
  <si>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</si>
  <si>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</si>
  <si>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</si>
  <si>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2600579</t>
  </si>
  <si>
    <t>2022-06-24</t>
  </si>
  <si>
    <t>2022-06-25</t>
  </si>
  <si>
    <t>退房日周结</t>
  </si>
  <si>
    <t>RMB</t>
  </si>
  <si>
    <t>0</t>
  </si>
  <si>
    <t>美团国内EBK</t>
  </si>
  <si>
    <t>01.011001</t>
  </si>
  <si>
    <t>2022-06-23 16:13:45</t>
  </si>
  <si>
    <t>广州汇登信息科技有限公司</t>
  </si>
  <si>
    <t>直连</t>
  </si>
  <si>
    <t>2600571</t>
  </si>
  <si>
    <t>LI JIANXIA</t>
  </si>
  <si>
    <t>2022-06-23 16:10:45</t>
  </si>
  <si>
    <t>2600535</t>
  </si>
  <si>
    <t>2022-06-23 15:24:26</t>
  </si>
  <si>
    <t>直采</t>
  </si>
  <si>
    <t>JIN ZHIWEI,JIN LIJUAN</t>
  </si>
  <si>
    <t>2022-06-23 15:02:41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</si>
</sst>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9" defaultRowHeight="13.5"/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  <c r="T1" t="s">
        <v>33</v>
      </c>
    </row>
    <row r="2" spans="1:20">
      <c r="A2" t="s">
        <v>34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43</v>
      </c>
      <c r="L2" t="s">
        <v>44</v>
      </c>
      <c r="M2" t="s">
        <v>15</v>
      </c>
      <c r="N2" t="s">
        <v>15</v>
      </c>
      <c r="O2" t="s">
        <v>15</v>
      </c>
      <c r="P2" t="s">
        <v>15</v>
      </c>
      <c r="Q2" t="s">
        <v>45</v>
      </c>
      <c r="R2" t="s">
        <v>46</v>
      </c>
      <c r="S2" t="s">
        <v>45</v>
      </c>
      <c r="T2" t="s">
        <v>45</v>
      </c>
    </row>
    <row r="3" spans="1:20">
      <c r="A3" t="s">
        <v>47</v>
      </c>
      <c r="B3" t="s">
        <v>48</v>
      </c>
      <c r="C3" t="s">
        <v>49</v>
      </c>
      <c r="D3" t="s">
        <v>37</v>
      </c>
      <c r="E3" t="s">
        <v>38</v>
      </c>
      <c r="F3" t="s">
        <v>50</v>
      </c>
      <c r="G3" t="s">
        <v>51</v>
      </c>
      <c r="H3" t="s">
        <v>41</v>
      </c>
      <c r="I3" t="s">
        <v>42</v>
      </c>
      <c r="J3" t="s">
        <v>52</v>
      </c>
      <c r="K3" t="s">
        <v>53</v>
      </c>
      <c r="L3" t="s">
        <v>54</v>
      </c>
      <c r="M3" t="s">
        <v>15</v>
      </c>
      <c r="N3" t="s">
        <v>55</v>
      </c>
      <c r="O3" t="s">
        <v>15</v>
      </c>
      <c r="P3" t="s">
        <v>15</v>
      </c>
      <c r="Q3" t="s">
        <v>45</v>
      </c>
      <c r="R3" t="s">
        <v>56</v>
      </c>
      <c r="S3" t="s">
        <v>45</v>
      </c>
      <c r="T3" t="s">
        <v>45</v>
      </c>
    </row>
    <row r="4" spans="1:20">
      <c r="A4" t="s">
        <v>57</v>
      </c>
      <c r="B4" t="s">
        <v>48</v>
      </c>
      <c r="C4" t="s">
        <v>49</v>
      </c>
      <c r="D4" t="s">
        <v>37</v>
      </c>
      <c r="E4" t="s">
        <v>58</v>
      </c>
      <c r="F4" t="s">
        <v>50</v>
      </c>
      <c r="G4" t="s">
        <v>59</v>
      </c>
      <c r="H4" t="s">
        <v>41</v>
      </c>
      <c r="I4" t="s">
        <v>42</v>
      </c>
      <c r="J4" t="s">
        <v>60</v>
      </c>
      <c r="K4" t="s">
        <v>61</v>
      </c>
      <c r="L4" t="s">
        <v>62</v>
      </c>
      <c r="M4" t="s">
        <v>15</v>
      </c>
      <c r="N4" t="s">
        <v>63</v>
      </c>
      <c r="O4" t="s">
        <v>15</v>
      </c>
      <c r="P4" t="s">
        <v>15</v>
      </c>
      <c r="Q4" t="s">
        <v>45</v>
      </c>
      <c r="R4" t="s">
        <v>64</v>
      </c>
      <c r="S4" t="s">
        <v>45</v>
      </c>
      <c r="T4" t="s">
        <v>45</v>
      </c>
    </row>
    <row r="5" spans="1:20">
      <c r="A5" t="s">
        <v>65</v>
      </c>
      <c r="B5" t="s">
        <v>48</v>
      </c>
      <c r="C5" t="s">
        <v>49</v>
      </c>
      <c r="D5" t="s">
        <v>37</v>
      </c>
      <c r="E5" t="s">
        <v>58</v>
      </c>
      <c r="F5" t="s">
        <v>50</v>
      </c>
      <c r="G5" t="s">
        <v>66</v>
      </c>
      <c r="H5" t="s">
        <v>41</v>
      </c>
      <c r="I5" t="s">
        <v>42</v>
      </c>
      <c r="J5" t="s">
        <v>52</v>
      </c>
      <c r="K5" t="s">
        <v>53</v>
      </c>
      <c r="L5" t="s">
        <v>54</v>
      </c>
      <c r="M5" t="s">
        <v>15</v>
      </c>
      <c r="N5" t="s">
        <v>55</v>
      </c>
      <c r="O5" t="s">
        <v>15</v>
      </c>
      <c r="P5" t="s">
        <v>15</v>
      </c>
      <c r="Q5" t="s">
        <v>45</v>
      </c>
      <c r="R5" t="s">
        <v>67</v>
      </c>
      <c r="S5" t="s">
        <v>45</v>
      </c>
      <c r="T5" t="s">
        <v>45</v>
      </c>
    </row>
    <row r="6" spans="1:20">
      <c r="A6" t="s">
        <v>68</v>
      </c>
      <c r="B6" t="s">
        <v>69</v>
      </c>
      <c r="C6" t="s">
        <v>70</v>
      </c>
      <c r="D6" t="s">
        <v>37</v>
      </c>
      <c r="E6" t="s">
        <v>71</v>
      </c>
      <c r="F6" t="s">
        <v>72</v>
      </c>
      <c r="G6" t="s">
        <v>73</v>
      </c>
      <c r="H6" t="s">
        <v>74</v>
      </c>
      <c r="I6" t="s">
        <v>42</v>
      </c>
      <c r="J6" t="s">
        <v>75</v>
      </c>
      <c r="K6" t="s">
        <v>75</v>
      </c>
      <c r="L6" t="s">
        <v>76</v>
      </c>
      <c r="M6" t="s">
        <v>15</v>
      </c>
      <c r="N6" t="s">
        <v>15</v>
      </c>
      <c r="O6" t="s">
        <v>15</v>
      </c>
      <c r="P6" t="s">
        <v>15</v>
      </c>
      <c r="Q6" t="s">
        <v>45</v>
      </c>
      <c r="R6" t="s">
        <v>77</v>
      </c>
      <c r="S6" t="s">
        <v>45</v>
      </c>
      <c r="T6" t="s">
        <v>45</v>
      </c>
    </row>
    <row r="7" spans="1:20">
      <c r="A7" t="s">
        <v>78</v>
      </c>
      <c r="B7" t="s">
        <v>48</v>
      </c>
      <c r="C7" t="s">
        <v>49</v>
      </c>
      <c r="D7" t="s">
        <v>37</v>
      </c>
      <c r="E7" t="s">
        <v>71</v>
      </c>
      <c r="F7" t="s">
        <v>79</v>
      </c>
      <c r="G7" t="s">
        <v>80</v>
      </c>
      <c r="H7" t="s">
        <v>41</v>
      </c>
      <c r="I7" t="s">
        <v>42</v>
      </c>
      <c r="J7" t="s">
        <v>81</v>
      </c>
      <c r="K7" t="s">
        <v>82</v>
      </c>
      <c r="L7" t="s">
        <v>83</v>
      </c>
      <c r="M7" t="s">
        <v>15</v>
      </c>
      <c r="N7" t="s">
        <v>84</v>
      </c>
      <c r="O7" t="s">
        <v>15</v>
      </c>
      <c r="P7" t="s">
        <v>15</v>
      </c>
      <c r="Q7" t="s">
        <v>45</v>
      </c>
      <c r="R7" t="s">
        <v>85</v>
      </c>
      <c r="S7" t="s">
        <v>45</v>
      </c>
      <c r="T7" t="s">
        <v>45</v>
      </c>
    </row>
    <row r="8" spans="1:20">
      <c r="A8" t="s">
        <v>86</v>
      </c>
      <c r="B8" t="s">
        <v>48</v>
      </c>
      <c r="C8" t="s">
        <v>49</v>
      </c>
      <c r="D8" t="s">
        <v>37</v>
      </c>
      <c r="E8" t="s">
        <v>71</v>
      </c>
      <c r="F8" t="s">
        <v>87</v>
      </c>
      <c r="G8" t="s">
        <v>88</v>
      </c>
      <c r="H8" t="s">
        <v>74</v>
      </c>
      <c r="I8" t="s">
        <v>42</v>
      </c>
      <c r="J8" t="s">
        <v>89</v>
      </c>
      <c r="K8" t="s">
        <v>90</v>
      </c>
      <c r="L8" t="s">
        <v>91</v>
      </c>
      <c r="M8" t="s">
        <v>15</v>
      </c>
      <c r="N8" t="s">
        <v>92</v>
      </c>
      <c r="O8" t="s">
        <v>15</v>
      </c>
      <c r="P8" t="s">
        <v>15</v>
      </c>
      <c r="Q8" t="s">
        <v>45</v>
      </c>
      <c r="R8" t="s">
        <v>93</v>
      </c>
      <c r="S8" t="s">
        <v>45</v>
      </c>
      <c r="T8" t="s">
        <v>45</v>
      </c>
    </row>
    <row r="9" spans="1:20">
      <c r="A9" t="s">
        <v>94</v>
      </c>
      <c r="B9" t="s">
        <v>48</v>
      </c>
      <c r="C9" t="s">
        <v>49</v>
      </c>
      <c r="D9" t="s">
        <v>37</v>
      </c>
      <c r="E9" t="s">
        <v>95</v>
      </c>
      <c r="F9" t="s">
        <v>96</v>
      </c>
      <c r="G9" t="s">
        <v>97</v>
      </c>
      <c r="H9" t="s">
        <v>41</v>
      </c>
      <c r="I9" t="s">
        <v>42</v>
      </c>
      <c r="J9" t="s">
        <v>98</v>
      </c>
      <c r="K9" t="s">
        <v>99</v>
      </c>
      <c r="L9" t="s">
        <v>100</v>
      </c>
      <c r="M9" t="s">
        <v>101</v>
      </c>
      <c r="N9" t="s">
        <v>15</v>
      </c>
      <c r="O9" t="s">
        <v>13</v>
      </c>
      <c r="P9" t="s">
        <v>15</v>
      </c>
      <c r="Q9" t="s">
        <v>45</v>
      </c>
      <c r="R9" t="s">
        <v>45</v>
      </c>
      <c r="S9" t="s">
        <v>45</v>
      </c>
      <c r="T9" t="s">
        <v>45</v>
      </c>
    </row>
    <row r="10" spans="1:20">
      <c r="A10" t="s">
        <v>102</v>
      </c>
      <c r="B10" t="s">
        <v>69</v>
      </c>
      <c r="C10" t="s">
        <v>70</v>
      </c>
      <c r="D10" t="s">
        <v>37</v>
      </c>
      <c r="E10" t="s">
        <v>95</v>
      </c>
      <c r="F10" t="s">
        <v>72</v>
      </c>
      <c r="G10" t="s">
        <v>103</v>
      </c>
      <c r="H10" t="s">
        <v>41</v>
      </c>
      <c r="I10" t="s">
        <v>42</v>
      </c>
      <c r="J10" t="s">
        <v>104</v>
      </c>
      <c r="K10" t="s">
        <v>104</v>
      </c>
      <c r="L10" t="s">
        <v>105</v>
      </c>
      <c r="M10" t="s">
        <v>15</v>
      </c>
      <c r="N10" t="s">
        <v>15</v>
      </c>
      <c r="O10" t="s">
        <v>15</v>
      </c>
      <c r="P10" t="s">
        <v>15</v>
      </c>
      <c r="Q10" t="s">
        <v>45</v>
      </c>
      <c r="R10" t="s">
        <v>106</v>
      </c>
      <c r="S10" t="s">
        <v>45</v>
      </c>
      <c r="T10" t="s">
        <v>45</v>
      </c>
    </row>
    <row r="11" spans="1:20">
      <c r="A11" t="s">
        <v>107</v>
      </c>
      <c r="B11" t="s">
        <v>48</v>
      </c>
      <c r="C11" t="s">
        <v>49</v>
      </c>
      <c r="D11" t="s">
        <v>37</v>
      </c>
      <c r="E11" t="s">
        <v>95</v>
      </c>
      <c r="F11" t="s">
        <v>108</v>
      </c>
      <c r="G11" t="s">
        <v>109</v>
      </c>
      <c r="H11" t="s">
        <v>41</v>
      </c>
      <c r="I11" t="s">
        <v>42</v>
      </c>
      <c r="J11" t="s">
        <v>110</v>
      </c>
      <c r="K11" t="s">
        <v>99</v>
      </c>
      <c r="L11" t="s">
        <v>100</v>
      </c>
      <c r="M11" t="s">
        <v>15</v>
      </c>
      <c r="N11" t="s">
        <v>111</v>
      </c>
      <c r="O11" t="s">
        <v>15</v>
      </c>
      <c r="P11" t="s">
        <v>15</v>
      </c>
      <c r="Q11" t="s">
        <v>45</v>
      </c>
      <c r="R11" t="s">
        <v>112</v>
      </c>
      <c r="S11" t="s">
        <v>45</v>
      </c>
      <c r="T11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A1" sqref="A1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113</v>
      </c>
      <c r="D1" t="s">
        <v>114</v>
      </c>
      <c r="E1" t="s">
        <v>21</v>
      </c>
      <c r="F1" t="s">
        <v>22</v>
      </c>
      <c r="G1" t="s">
        <v>23</v>
      </c>
      <c r="H1" t="s">
        <v>115</v>
      </c>
      <c r="I1" t="s">
        <v>25</v>
      </c>
      <c r="J1" t="s">
        <v>116</v>
      </c>
      <c r="K1" t="s">
        <v>117</v>
      </c>
      <c r="L1" t="s">
        <v>118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119</v>
      </c>
    </row>
    <row r="2" spans="1:18">
      <c r="A2" t="s">
        <v>48</v>
      </c>
      <c r="B2" t="s">
        <v>45</v>
      </c>
      <c r="C2" t="s">
        <v>94</v>
      </c>
      <c r="D2" t="s">
        <v>120</v>
      </c>
      <c r="E2" t="s">
        <v>95</v>
      </c>
      <c r="F2" t="s">
        <v>96</v>
      </c>
      <c r="G2" t="s">
        <v>97</v>
      </c>
      <c r="H2" t="s">
        <v>41</v>
      </c>
      <c r="I2" t="s">
        <v>42</v>
      </c>
      <c r="J2" t="s">
        <v>121</v>
      </c>
      <c r="K2" t="s">
        <v>122</v>
      </c>
      <c r="L2" t="s">
        <v>123</v>
      </c>
      <c r="M2" t="s">
        <v>101</v>
      </c>
      <c r="N2" t="s">
        <v>13</v>
      </c>
      <c r="O2" t="s">
        <v>45</v>
      </c>
      <c r="P2" t="s">
        <v>45</v>
      </c>
      <c r="Q2" t="s">
        <v>45</v>
      </c>
      <c r="R2" t="s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113</v>
      </c>
      <c r="D1" t="s">
        <v>114</v>
      </c>
      <c r="E1" t="s">
        <v>21</v>
      </c>
      <c r="F1" t="s">
        <v>22</v>
      </c>
      <c r="G1" t="s">
        <v>23</v>
      </c>
      <c r="H1" t="s">
        <v>25</v>
      </c>
      <c r="I1" t="s">
        <v>125</v>
      </c>
      <c r="J1" t="s">
        <v>126</v>
      </c>
      <c r="K1" t="s">
        <v>127</v>
      </c>
      <c r="L1" t="s">
        <v>30</v>
      </c>
      <c r="M1" t="s">
        <v>31</v>
      </c>
      <c r="N1" t="s">
        <v>32</v>
      </c>
      <c r="O1" t="s">
        <v>119</v>
      </c>
    </row>
    <row r="2" spans="1:15">
      <c r="A2" t="s">
        <v>35</v>
      </c>
      <c r="B2" t="s">
        <v>45</v>
      </c>
      <c r="C2" t="s">
        <v>34</v>
      </c>
      <c r="D2" t="s">
        <v>120</v>
      </c>
      <c r="E2" t="s">
        <v>38</v>
      </c>
      <c r="F2" t="s">
        <v>39</v>
      </c>
      <c r="G2" t="s">
        <v>40</v>
      </c>
      <c r="H2" t="s">
        <v>45</v>
      </c>
      <c r="I2" t="s">
        <v>15</v>
      </c>
      <c r="J2" t="s">
        <v>128</v>
      </c>
      <c r="K2" t="s">
        <v>129</v>
      </c>
      <c r="L2" t="s">
        <v>45</v>
      </c>
      <c r="M2" t="s">
        <v>46</v>
      </c>
      <c r="N2" t="s">
        <v>45</v>
      </c>
      <c r="O2" t="s">
        <v>124</v>
      </c>
    </row>
    <row r="3" spans="1:15">
      <c r="A3" t="s">
        <v>48</v>
      </c>
      <c r="B3" t="s">
        <v>45</v>
      </c>
      <c r="C3" t="s">
        <v>47</v>
      </c>
      <c r="D3" t="s">
        <v>120</v>
      </c>
      <c r="E3" t="s">
        <v>38</v>
      </c>
      <c r="F3" t="s">
        <v>50</v>
      </c>
      <c r="G3" t="s">
        <v>51</v>
      </c>
      <c r="H3" t="s">
        <v>45</v>
      </c>
      <c r="I3" t="s">
        <v>55</v>
      </c>
      <c r="J3" t="s">
        <v>130</v>
      </c>
      <c r="K3" t="s">
        <v>131</v>
      </c>
      <c r="L3" t="s">
        <v>45</v>
      </c>
      <c r="M3" t="s">
        <v>56</v>
      </c>
      <c r="N3" t="s">
        <v>45</v>
      </c>
      <c r="O3" t="s">
        <v>124</v>
      </c>
    </row>
    <row r="4" spans="1:15">
      <c r="A4" t="s">
        <v>48</v>
      </c>
      <c r="B4" t="s">
        <v>45</v>
      </c>
      <c r="C4" t="s">
        <v>57</v>
      </c>
      <c r="D4" t="s">
        <v>120</v>
      </c>
      <c r="E4" t="s">
        <v>58</v>
      </c>
      <c r="F4" t="s">
        <v>50</v>
      </c>
      <c r="G4" t="s">
        <v>59</v>
      </c>
      <c r="H4" t="s">
        <v>45</v>
      </c>
      <c r="I4" t="s">
        <v>63</v>
      </c>
      <c r="J4" t="s">
        <v>130</v>
      </c>
      <c r="K4" t="s">
        <v>132</v>
      </c>
      <c r="L4" t="s">
        <v>45</v>
      </c>
      <c r="M4" t="s">
        <v>64</v>
      </c>
      <c r="N4" t="s">
        <v>45</v>
      </c>
      <c r="O4" t="s">
        <v>124</v>
      </c>
    </row>
    <row r="5" spans="1:15">
      <c r="A5" t="s">
        <v>48</v>
      </c>
      <c r="B5" t="s">
        <v>45</v>
      </c>
      <c r="C5" t="s">
        <v>65</v>
      </c>
      <c r="D5" t="s">
        <v>120</v>
      </c>
      <c r="E5" t="s">
        <v>58</v>
      </c>
      <c r="F5" t="s">
        <v>50</v>
      </c>
      <c r="G5" t="s">
        <v>66</v>
      </c>
      <c r="H5" t="s">
        <v>45</v>
      </c>
      <c r="I5" t="s">
        <v>55</v>
      </c>
      <c r="J5" t="s">
        <v>130</v>
      </c>
      <c r="K5" t="s">
        <v>131</v>
      </c>
      <c r="L5" t="s">
        <v>45</v>
      </c>
      <c r="M5" t="s">
        <v>67</v>
      </c>
      <c r="N5" t="s">
        <v>45</v>
      </c>
      <c r="O5" t="s">
        <v>124</v>
      </c>
    </row>
    <row r="6" spans="1:15">
      <c r="A6" t="s">
        <v>69</v>
      </c>
      <c r="B6" t="s">
        <v>45</v>
      </c>
      <c r="C6" t="s">
        <v>68</v>
      </c>
      <c r="D6" t="s">
        <v>120</v>
      </c>
      <c r="E6" t="s">
        <v>71</v>
      </c>
      <c r="F6" t="s">
        <v>72</v>
      </c>
      <c r="G6" t="s">
        <v>73</v>
      </c>
      <c r="H6" t="s">
        <v>45</v>
      </c>
      <c r="I6" t="s">
        <v>15</v>
      </c>
      <c r="J6" t="s">
        <v>133</v>
      </c>
      <c r="K6" t="s">
        <v>134</v>
      </c>
      <c r="L6" t="s">
        <v>45</v>
      </c>
      <c r="M6" t="s">
        <v>77</v>
      </c>
      <c r="N6" t="s">
        <v>45</v>
      </c>
      <c r="O6" t="s">
        <v>124</v>
      </c>
    </row>
    <row r="7" spans="1:15">
      <c r="A7" t="s">
        <v>48</v>
      </c>
      <c r="B7" t="s">
        <v>45</v>
      </c>
      <c r="C7" t="s">
        <v>78</v>
      </c>
      <c r="D7" t="s">
        <v>120</v>
      </c>
      <c r="E7" t="s">
        <v>71</v>
      </c>
      <c r="F7" t="s">
        <v>79</v>
      </c>
      <c r="G7" t="s">
        <v>80</v>
      </c>
      <c r="H7" t="s">
        <v>45</v>
      </c>
      <c r="I7" t="s">
        <v>84</v>
      </c>
      <c r="J7" t="s">
        <v>130</v>
      </c>
      <c r="K7" t="s">
        <v>135</v>
      </c>
      <c r="L7" t="s">
        <v>45</v>
      </c>
      <c r="M7" t="s">
        <v>85</v>
      </c>
      <c r="N7" t="s">
        <v>45</v>
      </c>
      <c r="O7" t="s">
        <v>124</v>
      </c>
    </row>
    <row r="8" spans="1:15">
      <c r="A8" t="s">
        <v>48</v>
      </c>
      <c r="B8" t="s">
        <v>45</v>
      </c>
      <c r="C8" t="s">
        <v>86</v>
      </c>
      <c r="D8" t="s">
        <v>120</v>
      </c>
      <c r="E8" t="s">
        <v>71</v>
      </c>
      <c r="F8" t="s">
        <v>87</v>
      </c>
      <c r="G8" t="s">
        <v>88</v>
      </c>
      <c r="H8" t="s">
        <v>45</v>
      </c>
      <c r="I8" t="s">
        <v>92</v>
      </c>
      <c r="J8" t="s">
        <v>130</v>
      </c>
      <c r="K8" t="s">
        <v>135</v>
      </c>
      <c r="L8" t="s">
        <v>45</v>
      </c>
      <c r="M8" t="s">
        <v>93</v>
      </c>
      <c r="N8" t="s">
        <v>45</v>
      </c>
      <c r="O8" t="s">
        <v>124</v>
      </c>
    </row>
    <row r="9" spans="1:15">
      <c r="A9" t="s">
        <v>48</v>
      </c>
      <c r="B9" t="s">
        <v>45</v>
      </c>
      <c r="C9" t="s">
        <v>94</v>
      </c>
      <c r="D9" t="s">
        <v>120</v>
      </c>
      <c r="E9" t="s">
        <v>95</v>
      </c>
      <c r="F9" t="s">
        <v>96</v>
      </c>
      <c r="G9" t="s">
        <v>97</v>
      </c>
      <c r="H9" t="s">
        <v>45</v>
      </c>
      <c r="I9" t="s">
        <v>136</v>
      </c>
      <c r="J9" t="s">
        <v>137</v>
      </c>
      <c r="K9" t="s">
        <v>138</v>
      </c>
      <c r="L9" t="s">
        <v>45</v>
      </c>
      <c r="M9" t="s">
        <v>45</v>
      </c>
      <c r="N9" t="s">
        <v>45</v>
      </c>
      <c r="O9" t="s">
        <v>124</v>
      </c>
    </row>
    <row r="10" spans="1:15">
      <c r="A10" t="s">
        <v>48</v>
      </c>
      <c r="B10" t="s">
        <v>45</v>
      </c>
      <c r="C10" t="s">
        <v>94</v>
      </c>
      <c r="D10" t="s">
        <v>120</v>
      </c>
      <c r="E10" t="s">
        <v>95</v>
      </c>
      <c r="F10" t="s">
        <v>96</v>
      </c>
      <c r="G10" t="s">
        <v>97</v>
      </c>
      <c r="H10" t="s">
        <v>45</v>
      </c>
      <c r="I10" t="s">
        <v>15</v>
      </c>
      <c r="J10" t="s">
        <v>139</v>
      </c>
      <c r="K10" t="s">
        <v>140</v>
      </c>
      <c r="L10" t="s">
        <v>45</v>
      </c>
      <c r="M10" t="s">
        <v>45</v>
      </c>
      <c r="N10" t="s">
        <v>45</v>
      </c>
      <c r="O10" t="s">
        <v>124</v>
      </c>
    </row>
    <row r="11" spans="1:15">
      <c r="A11" t="s">
        <v>48</v>
      </c>
      <c r="B11" t="s">
        <v>45</v>
      </c>
      <c r="C11" t="s">
        <v>94</v>
      </c>
      <c r="D11" t="s">
        <v>120</v>
      </c>
      <c r="E11" t="s">
        <v>95</v>
      </c>
      <c r="F11" t="s">
        <v>96</v>
      </c>
      <c r="G11" t="s">
        <v>97</v>
      </c>
      <c r="H11" t="s">
        <v>45</v>
      </c>
      <c r="I11" t="s">
        <v>111</v>
      </c>
      <c r="J11" t="s">
        <v>137</v>
      </c>
      <c r="K11" t="s">
        <v>138</v>
      </c>
      <c r="L11" t="s">
        <v>45</v>
      </c>
      <c r="M11" t="s">
        <v>45</v>
      </c>
      <c r="N11" t="s">
        <v>45</v>
      </c>
      <c r="O11" t="s">
        <v>124</v>
      </c>
    </row>
    <row r="12" spans="1:15">
      <c r="A12" t="s">
        <v>48</v>
      </c>
      <c r="B12" t="s">
        <v>45</v>
      </c>
      <c r="C12" t="s">
        <v>94</v>
      </c>
      <c r="D12" t="s">
        <v>120</v>
      </c>
      <c r="E12" t="s">
        <v>95</v>
      </c>
      <c r="F12" t="s">
        <v>96</v>
      </c>
      <c r="G12" t="s">
        <v>97</v>
      </c>
      <c r="H12" t="s">
        <v>45</v>
      </c>
      <c r="I12" t="s">
        <v>15</v>
      </c>
      <c r="J12" t="s">
        <v>139</v>
      </c>
      <c r="K12" t="s">
        <v>140</v>
      </c>
      <c r="L12" t="s">
        <v>45</v>
      </c>
      <c r="M12" t="s">
        <v>45</v>
      </c>
      <c r="N12" t="s">
        <v>45</v>
      </c>
      <c r="O12" t="s">
        <v>124</v>
      </c>
    </row>
    <row r="13" spans="1:15">
      <c r="A13" t="s">
        <v>48</v>
      </c>
      <c r="B13" t="s">
        <v>45</v>
      </c>
      <c r="C13" t="s">
        <v>107</v>
      </c>
      <c r="D13" t="s">
        <v>120</v>
      </c>
      <c r="E13" t="s">
        <v>95</v>
      </c>
      <c r="F13" t="s">
        <v>108</v>
      </c>
      <c r="G13" t="s">
        <v>109</v>
      </c>
      <c r="H13" t="s">
        <v>45</v>
      </c>
      <c r="I13" t="s">
        <v>111</v>
      </c>
      <c r="J13" t="s">
        <v>141</v>
      </c>
      <c r="K13" t="s">
        <v>142</v>
      </c>
      <c r="L13" t="s">
        <v>45</v>
      </c>
      <c r="M13" t="s">
        <v>112</v>
      </c>
      <c r="N13" t="s">
        <v>45</v>
      </c>
      <c r="O13" t="s">
        <v>124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143</v>
      </c>
      <c r="B1" t="s">
        <v>144</v>
      </c>
      <c r="C1" t="s">
        <v>6</v>
      </c>
      <c r="D1" t="s">
        <v>145</v>
      </c>
      <c r="E1" t="s">
        <v>146</v>
      </c>
      <c r="F1" t="s">
        <v>33</v>
      </c>
      <c r="G1" t="s">
        <v>147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148</v>
      </c>
      <c r="C1" t="s">
        <v>113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B21"/>
    </sheetView>
  </sheetViews>
  <sheetFormatPr defaultColWidth="9" defaultRowHeight="13.5"/>
  <cols>
    <col min="1" max="1" width="28.5" customWidth="1"/>
    <col min="2" max="2" width="22.25" customWidth="1"/>
  </cols>
  <sheetData>
    <row r="1" spans="1:7">
      <c r="A1" t="s">
        <v>17</v>
      </c>
      <c r="B1" t="s">
        <v>21</v>
      </c>
      <c r="C1" t="s">
        <v>8</v>
      </c>
      <c r="G1" t="s">
        <v>155</v>
      </c>
    </row>
    <row r="2" hidden="1" spans="1:9">
      <c r="A2" s="5" t="s">
        <v>34</v>
      </c>
      <c r="B2" t="s">
        <v>38</v>
      </c>
      <c r="C2" s="3">
        <v>367</v>
      </c>
      <c r="D2">
        <v>367</v>
      </c>
      <c r="E2" s="5" t="s">
        <v>156</v>
      </c>
      <c r="F2">
        <f>C2-D2</f>
        <v>0</v>
      </c>
      <c r="G2" t="str">
        <f>$G$1&amp;E2</f>
        <v>，202206202124210020</v>
      </c>
      <c r="H2" t="e">
        <f>VLOOKUP(A2,HOP!A:U,21,0)</f>
        <v>#N/A</v>
      </c>
      <c r="I2" s="4">
        <v>6.2</v>
      </c>
    </row>
    <row r="3" hidden="1" spans="1:9">
      <c r="A3" s="5" t="s">
        <v>47</v>
      </c>
      <c r="B3" t="s">
        <v>38</v>
      </c>
      <c r="C3" s="3">
        <v>343.8</v>
      </c>
      <c r="D3">
        <v>343.8</v>
      </c>
      <c r="E3" s="5" t="s">
        <v>157</v>
      </c>
      <c r="F3">
        <f t="shared" ref="F3:F11" si="0">C3-D3</f>
        <v>0</v>
      </c>
      <c r="G3" t="str">
        <f t="shared" ref="G3:G11" si="1">$G$1&amp;E3</f>
        <v>，202206202147390020</v>
      </c>
      <c r="H3" t="e">
        <f>VLOOKUP(A3,HOP!A:U,21,0)</f>
        <v>#N/A</v>
      </c>
      <c r="I3" s="4">
        <v>6.2</v>
      </c>
    </row>
    <row r="4" hidden="1" spans="1:9">
      <c r="A4" s="5" t="s">
        <v>57</v>
      </c>
      <c r="B4" t="s">
        <v>58</v>
      </c>
      <c r="C4" s="3">
        <v>364.5</v>
      </c>
      <c r="D4">
        <v>364.5</v>
      </c>
      <c r="E4" s="5" t="s">
        <v>158</v>
      </c>
      <c r="F4">
        <f t="shared" si="0"/>
        <v>0</v>
      </c>
      <c r="G4" t="str">
        <f t="shared" si="1"/>
        <v>，202206222221180021</v>
      </c>
      <c r="H4" t="e">
        <f>VLOOKUP(A4,HOP!A:U,21,0)</f>
        <v>#N/A</v>
      </c>
      <c r="I4">
        <v>6.22</v>
      </c>
    </row>
    <row r="5" hidden="1" spans="1:9">
      <c r="A5" s="5" t="s">
        <v>65</v>
      </c>
      <c r="B5" t="s">
        <v>58</v>
      </c>
      <c r="C5" s="3">
        <v>343.8</v>
      </c>
      <c r="D5">
        <v>343.8</v>
      </c>
      <c r="E5" s="5" t="s">
        <v>159</v>
      </c>
      <c r="F5">
        <f t="shared" si="0"/>
        <v>0</v>
      </c>
      <c r="G5" t="str">
        <f t="shared" si="1"/>
        <v>，202206221826020021</v>
      </c>
      <c r="H5" t="e">
        <f>VLOOKUP(A5,HOP!A:U,21,0)</f>
        <v>#N/A</v>
      </c>
      <c r="I5">
        <v>6.22</v>
      </c>
    </row>
    <row r="6" spans="1:8">
      <c r="A6" t="s">
        <v>68</v>
      </c>
      <c r="B6" t="s">
        <v>71</v>
      </c>
      <c r="C6" s="3">
        <v>642</v>
      </c>
      <c r="D6" t="str">
        <f>VLOOKUP(A6,HOP!A:L,12,0)</f>
        <v>642.00</v>
      </c>
      <c r="E6" t="str">
        <f>VLOOKUP(A6,HOP!A:C,3,0)</f>
        <v>2600535</v>
      </c>
      <c r="F6">
        <f t="shared" si="0"/>
        <v>0</v>
      </c>
      <c r="G6" t="str">
        <f t="shared" si="1"/>
        <v>，2600535</v>
      </c>
      <c r="H6" t="str">
        <f>VLOOKUP(A6,HOP!A:U,21,0)</f>
        <v>直采</v>
      </c>
    </row>
    <row r="7" hidden="1" spans="1:9">
      <c r="A7" s="5" t="s">
        <v>78</v>
      </c>
      <c r="B7" t="s">
        <v>71</v>
      </c>
      <c r="C7" s="3">
        <v>417.16</v>
      </c>
      <c r="D7">
        <v>417.16</v>
      </c>
      <c r="E7" s="5" t="s">
        <v>160</v>
      </c>
      <c r="F7">
        <f t="shared" si="0"/>
        <v>0</v>
      </c>
      <c r="G7" t="str">
        <f t="shared" si="1"/>
        <v>，202206232238230021</v>
      </c>
      <c r="H7" t="e">
        <f>VLOOKUP(A7,HOP!A:U,21,0)</f>
        <v>#N/A</v>
      </c>
      <c r="I7">
        <v>6.23</v>
      </c>
    </row>
    <row r="8" hidden="1" spans="1:9">
      <c r="A8" s="5" t="s">
        <v>86</v>
      </c>
      <c r="B8" t="s">
        <v>71</v>
      </c>
      <c r="C8" s="3">
        <v>826.2</v>
      </c>
      <c r="D8">
        <v>826.2</v>
      </c>
      <c r="E8" s="5" t="s">
        <v>161</v>
      </c>
      <c r="F8">
        <f t="shared" si="0"/>
        <v>0</v>
      </c>
      <c r="G8" t="str">
        <f t="shared" si="1"/>
        <v>，202206232239030021</v>
      </c>
      <c r="H8" t="e">
        <f>VLOOKUP(A8,HOP!A:U,21,0)</f>
        <v>#N/A</v>
      </c>
      <c r="I8">
        <v>6.23</v>
      </c>
    </row>
    <row r="9" hidden="1" spans="1:10">
      <c r="A9" s="5" t="s">
        <v>94</v>
      </c>
      <c r="B9" t="s">
        <v>95</v>
      </c>
      <c r="C9" s="3">
        <v>68.8</v>
      </c>
      <c r="D9">
        <v>52</v>
      </c>
      <c r="E9" s="5" t="s">
        <v>162</v>
      </c>
      <c r="F9">
        <f t="shared" si="0"/>
        <v>16.8</v>
      </c>
      <c r="G9" t="str">
        <f t="shared" si="1"/>
        <v>，202206241316090025</v>
      </c>
      <c r="H9" t="e">
        <f>VLOOKUP(A9,HOP!A:U,21,0)</f>
        <v>#N/A</v>
      </c>
      <c r="I9">
        <v>6.24</v>
      </c>
      <c r="J9" t="s">
        <v>163</v>
      </c>
    </row>
    <row r="10" spans="1:8">
      <c r="A10" t="s">
        <v>102</v>
      </c>
      <c r="B10" t="s">
        <v>95</v>
      </c>
      <c r="C10" s="3">
        <v>321</v>
      </c>
      <c r="D10" t="str">
        <f>VLOOKUP(A10,HOP!A:L,12,0)</f>
        <v>321.00</v>
      </c>
      <c r="E10" t="str">
        <f>VLOOKUP(A10,HOP!A:C,3,0)</f>
        <v>2600579</v>
      </c>
      <c r="F10">
        <f t="shared" si="0"/>
        <v>0</v>
      </c>
      <c r="G10" t="str">
        <f t="shared" si="1"/>
        <v>，2600579</v>
      </c>
      <c r="H10" t="str">
        <f>VLOOKUP(A10,HOP!A:U,21,0)</f>
        <v>直连</v>
      </c>
    </row>
    <row r="11" hidden="1" spans="1:9">
      <c r="A11" s="5" t="s">
        <v>107</v>
      </c>
      <c r="B11" t="s">
        <v>95</v>
      </c>
      <c r="C11" s="3">
        <v>525.42</v>
      </c>
      <c r="D11">
        <v>525.42</v>
      </c>
      <c r="E11" s="5" t="s">
        <v>164</v>
      </c>
      <c r="F11">
        <f t="shared" si="0"/>
        <v>0</v>
      </c>
      <c r="G11" t="str">
        <f t="shared" si="1"/>
        <v>，202206241138550025</v>
      </c>
      <c r="H11" t="e">
        <f>VLOOKUP(A11,HOP!A:U,21,0)</f>
        <v>#N/A</v>
      </c>
      <c r="I11">
        <v>6.24</v>
      </c>
    </row>
    <row r="13" spans="3:3">
      <c r="C13">
        <f>SUM(C2:C12)</f>
        <v>4219.68</v>
      </c>
    </row>
    <row r="14" spans="3:3">
      <c r="C14" t="s">
        <v>16</v>
      </c>
    </row>
    <row r="18" spans="1:2">
      <c r="A18" t="s">
        <v>165</v>
      </c>
      <c r="B18">
        <v>642</v>
      </c>
    </row>
    <row r="19" spans="1:2">
      <c r="A19" t="s">
        <v>166</v>
      </c>
      <c r="B19">
        <v>321</v>
      </c>
    </row>
    <row r="20" spans="1:1">
      <c r="A20" t="s">
        <v>167</v>
      </c>
    </row>
    <row r="21" spans="1:1">
      <c r="A21" t="s">
        <v>168</v>
      </c>
    </row>
  </sheetData>
  <autoFilter ref="A1:H11">
    <filterColumn colId="7">
      <filters>
        <filter val="直采"/>
        <filter val="直连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1">
      <c r="A1" s="2" t="s">
        <v>169</v>
      </c>
      <c r="B1" s="2" t="s">
        <v>170</v>
      </c>
      <c r="C1" s="2" t="s">
        <v>171</v>
      </c>
      <c r="D1" s="2" t="s">
        <v>18</v>
      </c>
      <c r="E1" s="2" t="s">
        <v>172</v>
      </c>
      <c r="F1" s="2" t="s">
        <v>173</v>
      </c>
      <c r="G1" s="2" t="s">
        <v>174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</row>
    <row r="2" s="1" customFormat="1" spans="1:21">
      <c r="A2" s="1" t="s">
        <v>102</v>
      </c>
      <c r="B2" s="1" t="s">
        <v>189</v>
      </c>
      <c r="C2" s="1" t="s">
        <v>190</v>
      </c>
      <c r="D2" s="1" t="s">
        <v>69</v>
      </c>
      <c r="E2" s="1" t="s">
        <v>103</v>
      </c>
      <c r="F2" s="1" t="s">
        <v>191</v>
      </c>
      <c r="G2" s="1" t="s">
        <v>192</v>
      </c>
      <c r="H2" s="1" t="s">
        <v>193</v>
      </c>
      <c r="I2" s="1" t="s">
        <v>104</v>
      </c>
      <c r="J2" s="1" t="s">
        <v>194</v>
      </c>
      <c r="K2" s="1" t="s">
        <v>104</v>
      </c>
      <c r="L2" s="1" t="s">
        <v>104</v>
      </c>
      <c r="M2" s="1" t="s">
        <v>195</v>
      </c>
      <c r="N2" s="1" t="s">
        <v>195</v>
      </c>
      <c r="O2" s="1" t="s">
        <v>15</v>
      </c>
      <c r="P2" s="1" t="s">
        <v>196</v>
      </c>
      <c r="Q2" s="1" t="s">
        <v>197</v>
      </c>
      <c r="R2" s="1" t="s">
        <v>198</v>
      </c>
      <c r="S2" s="1" t="s">
        <v>122</v>
      </c>
      <c r="T2" s="1" t="s">
        <v>199</v>
      </c>
      <c r="U2" s="1" t="s">
        <v>200</v>
      </c>
    </row>
    <row r="3" s="1" customFormat="1" spans="1:21">
      <c r="A3" s="1" t="s">
        <v>102</v>
      </c>
      <c r="B3" s="1" t="s">
        <v>189</v>
      </c>
      <c r="C3" s="1" t="s">
        <v>201</v>
      </c>
      <c r="D3" s="1" t="s">
        <v>69</v>
      </c>
      <c r="E3" s="1" t="s">
        <v>202</v>
      </c>
      <c r="F3" s="1" t="s">
        <v>191</v>
      </c>
      <c r="G3" s="1" t="s">
        <v>192</v>
      </c>
      <c r="H3" s="1" t="s">
        <v>193</v>
      </c>
      <c r="I3" s="1" t="s">
        <v>15</v>
      </c>
      <c r="J3" s="1" t="s">
        <v>194</v>
      </c>
      <c r="K3" s="1" t="s">
        <v>15</v>
      </c>
      <c r="L3" s="1" t="s">
        <v>15</v>
      </c>
      <c r="M3" s="1" t="s">
        <v>195</v>
      </c>
      <c r="N3" s="1" t="s">
        <v>195</v>
      </c>
      <c r="O3" s="1" t="s">
        <v>15</v>
      </c>
      <c r="P3" s="1" t="s">
        <v>196</v>
      </c>
      <c r="Q3" s="1" t="s">
        <v>197</v>
      </c>
      <c r="R3" s="1" t="s">
        <v>203</v>
      </c>
      <c r="S3" s="1" t="s">
        <v>122</v>
      </c>
      <c r="T3" s="1" t="s">
        <v>199</v>
      </c>
      <c r="U3" s="1" t="s">
        <v>200</v>
      </c>
    </row>
    <row r="4" s="1" customFormat="1" spans="1:21">
      <c r="A4" s="1" t="s">
        <v>68</v>
      </c>
      <c r="B4" s="1" t="s">
        <v>189</v>
      </c>
      <c r="C4" s="1" t="s">
        <v>204</v>
      </c>
      <c r="D4" s="1" t="s">
        <v>69</v>
      </c>
      <c r="E4" s="1" t="s">
        <v>73</v>
      </c>
      <c r="F4" s="1" t="s">
        <v>189</v>
      </c>
      <c r="G4" s="1" t="s">
        <v>191</v>
      </c>
      <c r="H4" s="1" t="s">
        <v>193</v>
      </c>
      <c r="I4" s="1" t="s">
        <v>75</v>
      </c>
      <c r="J4" s="1" t="s">
        <v>194</v>
      </c>
      <c r="K4" s="1" t="s">
        <v>75</v>
      </c>
      <c r="L4" s="1" t="s">
        <v>75</v>
      </c>
      <c r="M4" s="1" t="s">
        <v>195</v>
      </c>
      <c r="N4" s="1" t="s">
        <v>195</v>
      </c>
      <c r="O4" s="1" t="s">
        <v>15</v>
      </c>
      <c r="P4" s="1" t="s">
        <v>196</v>
      </c>
      <c r="Q4" s="1" t="s">
        <v>197</v>
      </c>
      <c r="R4" s="1" t="s">
        <v>205</v>
      </c>
      <c r="S4" s="1" t="s">
        <v>122</v>
      </c>
      <c r="T4" s="1" t="s">
        <v>199</v>
      </c>
      <c r="U4" s="1" t="s">
        <v>206</v>
      </c>
    </row>
    <row r="5" s="1" customFormat="1" spans="1:21">
      <c r="A5" s="1" t="s">
        <v>68</v>
      </c>
      <c r="B5" s="1" t="s">
        <v>189</v>
      </c>
      <c r="C5" s="1" t="s">
        <v>77</v>
      </c>
      <c r="D5" s="1" t="s">
        <v>69</v>
      </c>
      <c r="E5" s="1" t="s">
        <v>207</v>
      </c>
      <c r="F5" s="1" t="s">
        <v>189</v>
      </c>
      <c r="G5" s="1" t="s">
        <v>191</v>
      </c>
      <c r="H5" s="1" t="s">
        <v>193</v>
      </c>
      <c r="I5" s="1" t="s">
        <v>15</v>
      </c>
      <c r="J5" s="1" t="s">
        <v>194</v>
      </c>
      <c r="K5" s="1" t="s">
        <v>15</v>
      </c>
      <c r="L5" s="1" t="s">
        <v>15</v>
      </c>
      <c r="M5" s="1" t="s">
        <v>195</v>
      </c>
      <c r="N5" s="1" t="s">
        <v>195</v>
      </c>
      <c r="O5" s="1" t="s">
        <v>15</v>
      </c>
      <c r="P5" s="1" t="s">
        <v>196</v>
      </c>
      <c r="Q5" s="1" t="s">
        <v>197</v>
      </c>
      <c r="R5" s="1" t="s">
        <v>208</v>
      </c>
      <c r="S5" s="1" t="s">
        <v>122</v>
      </c>
      <c r="T5" s="1" t="s">
        <v>199</v>
      </c>
      <c r="U5" s="1" t="s">
        <v>206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2022-06-28T06:41:00Z</dcterms:created>
  <dcterms:modified xsi:type="dcterms:W3CDTF">2022-06-28T07:05:59Z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B979E85DB62D49D0A6BA0DC3775FC7B4</vt:lpwstr>
  </property>
  <property fmtid="{D5CDD505-2E9C-101B-9397-08002B2CF9AE}" pid="3" name="KSOProductBuildVer">
    <vt:lpwstr>2052-11.1.0.11830</vt:lpwstr>
  </property>
</Properties>
</file>