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<sst xmlns="http://schemas.openxmlformats.org/spreadsheetml/2006/main" count="669" uniqueCount="240">
  <si>
    <t>去哪儿网酒店预付对账单</t>
  </si>
  <si>
    <t>供应商名称：</t>
  </si>
  <si>
    <t>港丰国际</t>
  </si>
  <si>
    <t>结算周期：</t>
  </si>
  <si>
    <t>2022-06-20至2022-06-26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</si>
  <si>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</si>
  <si>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</si>
  <si>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</si>
  <si>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</si>
  <si>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</si>
  <si>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</si>
  <si>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</si>
  <si>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</si>
  <si>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</si>
  <si>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</si>
  <si>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</si>
  <si>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</si>
  <si>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</si>
  <si>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</si>
  <si>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</si>
  <si>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¥19,448.00</t>
  </si>
  <si>
    <t>¥1,964.00</t>
  </si>
  <si>
    <t>¥17,484.00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</si>
  <si>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</si>
  <si>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</si>
  <si>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</si>
  <si>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</si>
  <si>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</si>
  <si>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</si>
  <si>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</si>
  <si>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</si>
  <si>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</si>
  <si>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</si>
  <si>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</si>
  <si>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</si>
  <si>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</si>
  <si>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</si>
  <si>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</si>
  <si>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</si>
  <si>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</si>
  <si>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</si>
  <si>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</si>
  <si>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</si>
  <si>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</si>
  <si>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</si>
  <si>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</si>
  <si>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</si>
  <si>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</si>
  <si>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</si>
  <si>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</si>
  <si>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</si>
  <si>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</si>
  <si>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</si>
  <si>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</si>
  <si>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</si>
  <si>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</si>
  <si>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</si>
  <si>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</si>
  <si>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</si>
  <si>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</si>
  <si>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</si>
  <si>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</si>
  <si>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</si>
  <si>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</si>
  <si>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</si>
  <si>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</si>
  <si>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</si>
  <si>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</si>
  <si>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</si>
  <si>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703031096112</t>
  </si>
  <si>
    <t>2594053</t>
  </si>
  <si>
    <t>酒店预付</t>
  </si>
  <si>
    <t>否</t>
  </si>
  <si>
    <t>普通</t>
  </si>
  <si>
    <t>158565752</t>
  </si>
  <si>
    <t>曼谷拉差达瑞士酒店 (SHA Extra Plus)</t>
  </si>
  <si>
    <t>1619975</t>
  </si>
  <si>
    <t>ZHEN/WENHUI|SONG/KAI</t>
  </si>
  <si>
    <t>2022-06-17</t>
  </si>
  <si>
    <t>2022-06-20</t>
  </si>
  <si>
    <t>¥2,604.00</t>
  </si>
  <si>
    <t>¥264.00</t>
  </si>
  <si>
    <t>¥2,340.00</t>
  </si>
  <si>
    <t>Swiss Premier Room</t>
  </si>
  <si>
    <t>WEBSITE</t>
  </si>
  <si>
    <t>702997315685</t>
  </si>
  <si>
    <t>2551155</t>
  </si>
  <si>
    <t>175822559</t>
  </si>
  <si>
    <t>奥兰多华尔道夫度假村及酒店</t>
  </si>
  <si>
    <t>KURBANOV/AMIRJON|CHEN/YANXIAN</t>
  </si>
  <si>
    <t>2022-05-14</t>
  </si>
  <si>
    <t>2022-06-18</t>
  </si>
  <si>
    <t>¥4,060.00</t>
  </si>
  <si>
    <t>¥372.00</t>
  </si>
  <si>
    <t>¥3,688.00</t>
  </si>
  <si>
    <t>deluxe disney view 2 queen bed room</t>
  </si>
  <si>
    <t>703031111174</t>
  </si>
  <si>
    <t>2594652</t>
  </si>
  <si>
    <t>175820633</t>
  </si>
  <si>
    <t>吉隆坡四季酒店</t>
  </si>
  <si>
    <t>WEI/XIAN</t>
  </si>
  <si>
    <t>2022-06-21</t>
  </si>
  <si>
    <t>¥5,373.00</t>
  </si>
  <si>
    <t>¥581.00</t>
  </si>
  <si>
    <t>¥4,792.00</t>
  </si>
  <si>
    <t>Two Double Room with City View</t>
  </si>
  <si>
    <t>703024202437</t>
  </si>
  <si>
    <t>2584093</t>
  </si>
  <si>
    <t>158560718</t>
  </si>
  <si>
    <t>曼谷铂尔曼皇权酒店 (SHA Plus+)</t>
  </si>
  <si>
    <t>xiaoning/Fan</t>
  </si>
  <si>
    <t>2022-06-10</t>
  </si>
  <si>
    <t>2022-06-11</t>
  </si>
  <si>
    <t>¥5,040.00</t>
  </si>
  <si>
    <t>¥514.00</t>
  </si>
  <si>
    <t>¥4,526.00</t>
  </si>
  <si>
    <t>Superior 1 King Size Bed Room</t>
  </si>
  <si>
    <t>703034509579</t>
  </si>
  <si>
    <t>2597369</t>
  </si>
  <si>
    <t>859488479</t>
  </si>
  <si>
    <t>芭堤雅单庭院酒店 (SHA Extra Plus)</t>
  </si>
  <si>
    <t>SUN/ZHIXIANG</t>
  </si>
  <si>
    <t>¥301.00</t>
  </si>
  <si>
    <t>¥27.00</t>
  </si>
  <si>
    <t>¥274.00</t>
  </si>
  <si>
    <t>Deluxe Room</t>
  </si>
  <si>
    <t>703004776508</t>
  </si>
  <si>
    <t>2558355</t>
  </si>
  <si>
    <t>238643597</t>
  </si>
  <si>
    <t>班纳之旅酒店</t>
  </si>
  <si>
    <t>HAO/XIANGZHOU|MENG/QINGHAI|WANG/YANG|ZHANG/NAN|LIU/GANBAO|DING/JINNXIN</t>
  </si>
  <si>
    <t>2022-05-21</t>
  </si>
  <si>
    <t>2022-06-22</t>
  </si>
  <si>
    <t>¥510.00</t>
  </si>
  <si>
    <t>¥42.00</t>
  </si>
  <si>
    <t>¥468.00</t>
  </si>
  <si>
    <t>standard room 2 twin bed(non smoking)</t>
  </si>
  <si>
    <t>703036807626</t>
  </si>
  <si>
    <t>2599575</t>
  </si>
  <si>
    <t>158570288</t>
  </si>
  <si>
    <t>合艾盛泰乐酒店(SHA Extra Plus)</t>
  </si>
  <si>
    <t>LIN/JIANGLI</t>
  </si>
  <si>
    <t>2022-06-23</t>
  </si>
  <si>
    <t>¥305.00</t>
  </si>
  <si>
    <t>¥30.00</t>
  </si>
  <si>
    <t>¥275.00</t>
  </si>
  <si>
    <t>superior room</t>
  </si>
  <si>
    <t>703038105634</t>
  </si>
  <si>
    <t>2601087</t>
  </si>
  <si>
    <t>158582027</t>
  </si>
  <si>
    <t>铂尔曼吉隆坡城市中心大酒店</t>
  </si>
  <si>
    <t>ZHU/XUERUI|ZHANG/YONG</t>
  </si>
  <si>
    <t>2022-06-24</t>
  </si>
  <si>
    <t>2022-06-25</t>
  </si>
  <si>
    <t>¥517.00</t>
  </si>
  <si>
    <t>¥56.00</t>
  </si>
  <si>
    <t>¥461.00</t>
  </si>
  <si>
    <t>deluxe twin room</t>
  </si>
  <si>
    <t>702986417100</t>
  </si>
  <si>
    <t>2534813</t>
  </si>
  <si>
    <t>158565212</t>
  </si>
  <si>
    <t>威尼斯梅斯特奥酒店</t>
  </si>
  <si>
    <t>HE/XINGYI|FANG/QIAN</t>
  </si>
  <si>
    <t>2022-05-03</t>
  </si>
  <si>
    <t>2022-06-26</t>
  </si>
  <si>
    <t>¥738.00</t>
  </si>
  <si>
    <t>¥78.00</t>
  </si>
  <si>
    <t>¥660.00</t>
  </si>
  <si>
    <t>Twin Room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</si>
  <si>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</si>
  <si>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</si>
  <si>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</si>
  <si>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</si>
  <si>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</si>
  <si>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</si>
  <si>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</si>
  <si>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</si>
  <si>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</si>
  <si>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</si>
  <si>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</si>
  <si>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A220628103623481</t>
  </si>
  <si>
    <t>A220628103647481</t>
  </si>
  <si>
    <r>
      <t>总计：</t>
    </r>
    <r>
      <rPr>
        <sz val="10"/>
        <rFont val="Arial"/>
        <charset val="134"/>
      </rPr>
      <t>17484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</si>
  <si>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</si>
  <si>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</si>
  <si>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</si>
  <si>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</si>
  <si>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</si>
  <si>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</si>
  <si>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</si>
  <si>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</si>
  <si>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</si>
  <si>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</si>
  <si>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</si>
  <si>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</si>
  <si>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</si>
  <si>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</si>
  <si>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</si>
  <si>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</si>
  <si>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</si>
  <si>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ZHU XUERUI,ZHANG YONG</t>
  </si>
  <si>
    <t>退房日周结</t>
  </si>
  <si>
    <t>461.00</t>
  </si>
  <si>
    <t>RMB</t>
  </si>
  <si>
    <t>0</t>
  </si>
  <si>
    <t>0.00</t>
  </si>
  <si>
    <t>去哪儿直连</t>
  </si>
  <si>
    <t>31</t>
  </si>
  <si>
    <t>2022-06-24 09:18:33</t>
  </si>
  <si>
    <t>汇智国际旅游发展有限公司</t>
  </si>
  <si>
    <t>直采</t>
  </si>
  <si>
    <t>合艾盛泰乐酒店</t>
  </si>
  <si>
    <t>LIN JIANGLI</t>
  </si>
  <si>
    <t>275.00</t>
  </si>
  <si>
    <t>2022-06-22 18:44:04</t>
  </si>
  <si>
    <t>SUN ZHIXIANG</t>
  </si>
  <si>
    <t>274.00</t>
  </si>
  <si>
    <t>2022-06-20 15:43:06</t>
  </si>
  <si>
    <t>WEI XIAN</t>
  </si>
  <si>
    <t>4791.99</t>
  </si>
  <si>
    <t>2022-06-18 12:09:59</t>
  </si>
  <si>
    <t>曼谷拉查达瑞士酒店</t>
  </si>
  <si>
    <t>ZHEN WENHUI,SONG KAI</t>
  </si>
  <si>
    <t>2340.00</t>
  </si>
  <si>
    <t>2022-06-17 17:14:25</t>
  </si>
  <si>
    <t>曼谷铂尔曼皇权酒店</t>
  </si>
  <si>
    <t>xiaoning Fan</t>
  </si>
  <si>
    <t>4526.00</t>
  </si>
  <si>
    <t>2022-06-10 13:10:04</t>
  </si>
  <si>
    <t>邦尼亚旅程酒店</t>
  </si>
  <si>
    <t>HAO XIANGZHOU,MENG QINGHAI,WANG YANG,ZHANG NAN,LIU GANBAO,DING JINNXIN</t>
  </si>
  <si>
    <t>468.00</t>
  </si>
  <si>
    <t>2022-05-21 07:58:31</t>
  </si>
  <si>
    <t>直连</t>
  </si>
  <si>
    <t>KURBANOV AMIRJON,CHEN YANXIAN</t>
  </si>
  <si>
    <t>3688.00</t>
  </si>
  <si>
    <t>2022-05-14 16:58:49</t>
  </si>
  <si>
    <t>HE XINGYI,FANG QIAN</t>
  </si>
  <si>
    <t>660.00</t>
  </si>
  <si>
    <t>2022-05-03 08:10:31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</si>
</sst>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9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9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 t="s">
        <v>70</v>
      </c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2</v>
      </c>
      <c r="M2" s="7">
        <v>3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 t="s">
        <v>86</v>
      </c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2</v>
      </c>
      <c r="N3" s="7" t="s">
        <v>90</v>
      </c>
      <c r="O3" s="7" t="s">
        <v>91</v>
      </c>
      <c r="P3" s="7" t="s">
        <v>79</v>
      </c>
      <c r="Q3" s="7"/>
      <c r="R3" s="11" t="s">
        <v>92</v>
      </c>
      <c r="S3" s="12" t="s">
        <v>19</v>
      </c>
      <c r="T3" s="7"/>
      <c r="U3" s="11" t="s">
        <v>19</v>
      </c>
      <c r="V3" s="11" t="s">
        <v>92</v>
      </c>
      <c r="W3" s="12" t="s">
        <v>93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96</v>
      </c>
      <c r="B4" s="6" t="s">
        <v>97</v>
      </c>
      <c r="C4" s="6" t="s">
        <v>71</v>
      </c>
      <c r="D4" s="6" t="s">
        <v>72</v>
      </c>
      <c r="E4" s="6" t="s">
        <v>73</v>
      </c>
      <c r="F4" s="6" t="s">
        <v>72</v>
      </c>
      <c r="G4" s="6" t="s">
        <v>98</v>
      </c>
      <c r="H4" s="7" t="s">
        <v>99</v>
      </c>
      <c r="I4" s="7" t="s">
        <v>76</v>
      </c>
      <c r="J4" s="7" t="s">
        <v>2</v>
      </c>
      <c r="K4" s="7" t="s">
        <v>100</v>
      </c>
      <c r="L4" s="7">
        <v>1</v>
      </c>
      <c r="M4" s="7">
        <v>3</v>
      </c>
      <c r="N4" s="7" t="s">
        <v>78</v>
      </c>
      <c r="O4" s="7" t="s">
        <v>91</v>
      </c>
      <c r="P4" s="7" t="s">
        <v>101</v>
      </c>
      <c r="Q4" s="7"/>
      <c r="R4" s="11" t="s">
        <v>102</v>
      </c>
      <c r="S4" s="12" t="s">
        <v>19</v>
      </c>
      <c r="T4" s="7"/>
      <c r="U4" s="11" t="s">
        <v>19</v>
      </c>
      <c r="V4" s="11" t="s">
        <v>102</v>
      </c>
      <c r="W4" s="12" t="s">
        <v>103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106</v>
      </c>
      <c r="B5" s="6" t="s">
        <v>107</v>
      </c>
      <c r="C5" s="6" t="s">
        <v>71</v>
      </c>
      <c r="D5" s="6" t="s">
        <v>72</v>
      </c>
      <c r="E5" s="6" t="s">
        <v>73</v>
      </c>
      <c r="F5" s="6" t="s">
        <v>72</v>
      </c>
      <c r="G5" s="6" t="s">
        <v>108</v>
      </c>
      <c r="H5" s="7" t="s">
        <v>109</v>
      </c>
      <c r="I5" s="7" t="s">
        <v>76</v>
      </c>
      <c r="J5" s="7" t="s">
        <v>2</v>
      </c>
      <c r="K5" s="7" t="s">
        <v>110</v>
      </c>
      <c r="L5" s="7">
        <v>1</v>
      </c>
      <c r="M5" s="7">
        <v>10</v>
      </c>
      <c r="N5" s="7" t="s">
        <v>111</v>
      </c>
      <c r="O5" s="7" t="s">
        <v>112</v>
      </c>
      <c r="P5" s="7" t="s">
        <v>101</v>
      </c>
      <c r="Q5" s="7"/>
      <c r="R5" s="11" t="s">
        <v>113</v>
      </c>
      <c r="S5" s="12" t="s">
        <v>19</v>
      </c>
      <c r="T5" s="7"/>
      <c r="U5" s="11" t="s">
        <v>19</v>
      </c>
      <c r="V5" s="11" t="s">
        <v>113</v>
      </c>
      <c r="W5" s="12" t="s">
        <v>114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115</v>
      </c>
      <c r="AD5" t="s">
        <v>6</v>
      </c>
      <c r="AE5" t="s">
        <v>116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117</v>
      </c>
      <c r="B6" s="6" t="s">
        <v>118</v>
      </c>
      <c r="C6" s="6" t="s">
        <v>71</v>
      </c>
      <c r="D6" s="6" t="s">
        <v>72</v>
      </c>
      <c r="E6" s="6" t="s">
        <v>73</v>
      </c>
      <c r="F6" s="6" t="s">
        <v>72</v>
      </c>
      <c r="G6" s="6" t="s">
        <v>119</v>
      </c>
      <c r="H6" s="7" t="s">
        <v>120</v>
      </c>
      <c r="I6" s="7" t="s">
        <v>76</v>
      </c>
      <c r="J6" s="7" t="s">
        <v>2</v>
      </c>
      <c r="K6" s="7" t="s">
        <v>121</v>
      </c>
      <c r="L6" s="7">
        <v>1</v>
      </c>
      <c r="M6" s="7">
        <v>1</v>
      </c>
      <c r="N6" s="7" t="s">
        <v>79</v>
      </c>
      <c r="O6" s="7" t="s">
        <v>79</v>
      </c>
      <c r="P6" s="7" t="s">
        <v>101</v>
      </c>
      <c r="Q6" s="7"/>
      <c r="R6" s="11" t="s">
        <v>122</v>
      </c>
      <c r="S6" s="12" t="s">
        <v>19</v>
      </c>
      <c r="T6" s="7"/>
      <c r="U6" s="11" t="s">
        <v>19</v>
      </c>
      <c r="V6" s="11" t="s">
        <v>122</v>
      </c>
      <c r="W6" s="12" t="s">
        <v>123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124</v>
      </c>
      <c r="AD6" t="s">
        <v>6</v>
      </c>
      <c r="AE6" t="s">
        <v>125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126</v>
      </c>
      <c r="B7" s="6" t="s">
        <v>127</v>
      </c>
      <c r="C7" s="6" t="s">
        <v>71</v>
      </c>
      <c r="D7" s="6" t="s">
        <v>72</v>
      </c>
      <c r="E7" s="6" t="s">
        <v>73</v>
      </c>
      <c r="F7" s="6" t="s">
        <v>72</v>
      </c>
      <c r="G7" s="6" t="s">
        <v>128</v>
      </c>
      <c r="H7" s="7" t="s">
        <v>129</v>
      </c>
      <c r="I7" s="7" t="s">
        <v>76</v>
      </c>
      <c r="J7" s="7" t="s">
        <v>2</v>
      </c>
      <c r="K7" s="7" t="s">
        <v>130</v>
      </c>
      <c r="L7" s="7">
        <v>3</v>
      </c>
      <c r="M7" s="7">
        <v>1</v>
      </c>
      <c r="N7" s="7" t="s">
        <v>131</v>
      </c>
      <c r="O7" s="7" t="s">
        <v>101</v>
      </c>
      <c r="P7" s="7" t="s">
        <v>132</v>
      </c>
      <c r="Q7" s="7"/>
      <c r="R7" s="11" t="s">
        <v>133</v>
      </c>
      <c r="S7" s="12" t="s">
        <v>19</v>
      </c>
      <c r="T7" s="7"/>
      <c r="U7" s="11" t="s">
        <v>19</v>
      </c>
      <c r="V7" s="11" t="s">
        <v>133</v>
      </c>
      <c r="W7" s="12" t="s">
        <v>134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135</v>
      </c>
      <c r="AD7" t="s">
        <v>6</v>
      </c>
      <c r="AE7" t="s">
        <v>136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137</v>
      </c>
      <c r="B8" s="6" t="s">
        <v>138</v>
      </c>
      <c r="C8" s="6" t="s">
        <v>71</v>
      </c>
      <c r="D8" s="6" t="s">
        <v>72</v>
      </c>
      <c r="E8" s="6" t="s">
        <v>73</v>
      </c>
      <c r="F8" s="6" t="s">
        <v>72</v>
      </c>
      <c r="G8" s="6" t="s">
        <v>139</v>
      </c>
      <c r="H8" s="7" t="s">
        <v>140</v>
      </c>
      <c r="I8" s="7" t="s">
        <v>76</v>
      </c>
      <c r="J8" s="7" t="s">
        <v>2</v>
      </c>
      <c r="K8" s="7" t="s">
        <v>141</v>
      </c>
      <c r="L8" s="7">
        <v>1</v>
      </c>
      <c r="M8" s="7">
        <v>1</v>
      </c>
      <c r="N8" s="7" t="s">
        <v>132</v>
      </c>
      <c r="O8" s="7" t="s">
        <v>132</v>
      </c>
      <c r="P8" s="7" t="s">
        <v>142</v>
      </c>
      <c r="Q8" s="7"/>
      <c r="R8" s="11" t="s">
        <v>143</v>
      </c>
      <c r="S8" s="12" t="s">
        <v>19</v>
      </c>
      <c r="T8" s="7"/>
      <c r="U8" s="11" t="s">
        <v>19</v>
      </c>
      <c r="V8" s="11" t="s">
        <v>143</v>
      </c>
      <c r="W8" s="12" t="s">
        <v>144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145</v>
      </c>
      <c r="AD8" t="s">
        <v>6</v>
      </c>
      <c r="AE8" t="s">
        <v>146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147</v>
      </c>
      <c r="B9" s="6" t="s">
        <v>148</v>
      </c>
      <c r="C9" s="6" t="s">
        <v>71</v>
      </c>
      <c r="D9" s="6" t="s">
        <v>72</v>
      </c>
      <c r="E9" s="6" t="s">
        <v>73</v>
      </c>
      <c r="F9" s="6" t="s">
        <v>72</v>
      </c>
      <c r="G9" s="6" t="s">
        <v>149</v>
      </c>
      <c r="H9" s="7" t="s">
        <v>150</v>
      </c>
      <c r="I9" s="7" t="s">
        <v>76</v>
      </c>
      <c r="J9" s="7" t="s">
        <v>2</v>
      </c>
      <c r="K9" s="7" t="s">
        <v>151</v>
      </c>
      <c r="L9" s="7">
        <v>1</v>
      </c>
      <c r="M9" s="7">
        <v>1</v>
      </c>
      <c r="N9" s="7" t="s">
        <v>152</v>
      </c>
      <c r="O9" s="7" t="s">
        <v>152</v>
      </c>
      <c r="P9" s="7" t="s">
        <v>153</v>
      </c>
      <c r="Q9" s="7"/>
      <c r="R9" s="11" t="s">
        <v>154</v>
      </c>
      <c r="S9" s="12" t="s">
        <v>19</v>
      </c>
      <c r="T9" s="7"/>
      <c r="U9" s="11" t="s">
        <v>19</v>
      </c>
      <c r="V9" s="11" t="s">
        <v>154</v>
      </c>
      <c r="W9" s="12" t="s">
        <v>155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156</v>
      </c>
      <c r="AD9" t="s">
        <v>6</v>
      </c>
      <c r="AE9" t="s">
        <v>157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158</v>
      </c>
      <c r="B10" s="6" t="s">
        <v>159</v>
      </c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160</v>
      </c>
      <c r="H10" s="7" t="s">
        <v>161</v>
      </c>
      <c r="I10" s="7" t="s">
        <v>76</v>
      </c>
      <c r="J10" s="7" t="s">
        <v>2</v>
      </c>
      <c r="K10" s="7" t="s">
        <v>162</v>
      </c>
      <c r="L10" s="7">
        <v>1</v>
      </c>
      <c r="M10" s="7">
        <v>2</v>
      </c>
      <c r="N10" s="7" t="s">
        <v>163</v>
      </c>
      <c r="O10" s="7" t="s">
        <v>152</v>
      </c>
      <c r="P10" s="7" t="s">
        <v>164</v>
      </c>
      <c r="Q10" s="7"/>
      <c r="R10" s="11" t="s">
        <v>165</v>
      </c>
      <c r="S10" s="12" t="s">
        <v>19</v>
      </c>
      <c r="T10" s="7"/>
      <c r="U10" s="11" t="s">
        <v>19</v>
      </c>
      <c r="V10" s="11" t="s">
        <v>165</v>
      </c>
      <c r="W10" s="12" t="s">
        <v>166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167</v>
      </c>
      <c r="AD10" t="s">
        <v>6</v>
      </c>
      <c r="AE10" t="s">
        <v>168</v>
      </c>
      <c r="AF10" t="s">
        <v>84</v>
      </c>
      <c r="AG10" t="s">
        <v>72</v>
      </c>
      <c r="AH10" t="s">
        <v>19</v>
      </c>
    </row>
    <row r="11" customHeight="1" spans="1:32">
      <c r="A11" s="10" t="s">
        <v>169</v>
      </c>
      <c r="B11" s="10"/>
      <c r="C11" s="10" t="s">
        <v>170</v>
      </c>
      <c r="D11" s="10"/>
      <c r="E11" s="10"/>
      <c r="F11" s="10"/>
      <c r="G11" s="10" t="s">
        <v>170</v>
      </c>
      <c r="H11" s="10" t="s">
        <v>170</v>
      </c>
      <c r="I11" s="10" t="s">
        <v>170</v>
      </c>
      <c r="J11" s="10" t="s">
        <v>170</v>
      </c>
      <c r="K11" s="10" t="s">
        <v>170</v>
      </c>
      <c r="L11" s="10" t="s">
        <v>170</v>
      </c>
      <c r="M11" s="10" t="s">
        <v>170</v>
      </c>
      <c r="N11" s="10" t="s">
        <v>170</v>
      </c>
      <c r="O11" s="10" t="s">
        <v>170</v>
      </c>
      <c r="P11" s="10" t="s">
        <v>170</v>
      </c>
      <c r="Q11" s="10"/>
      <c r="R11" s="13" t="s">
        <v>20</v>
      </c>
      <c r="S11" s="13" t="s">
        <v>19</v>
      </c>
      <c r="T11" s="10" t="s">
        <v>170</v>
      </c>
      <c r="U11" s="13"/>
      <c r="V11" s="13" t="s">
        <v>20</v>
      </c>
      <c r="W11" s="13" t="s">
        <v>21</v>
      </c>
      <c r="X11" s="13"/>
      <c r="Y11" s="13"/>
      <c r="Z11" s="13"/>
      <c r="AA11" s="10"/>
      <c r="AB11" s="13"/>
      <c r="AC11" s="10"/>
      <c r="AD11" s="10" t="s">
        <v>170</v>
      </c>
      <c r="AE11" s="10"/>
      <c r="AF11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171</v>
      </c>
      <c r="B1" s="4" t="s">
        <v>172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173</v>
      </c>
      <c r="H1" s="4" t="s">
        <v>174</v>
      </c>
      <c r="I1" s="4" t="s">
        <v>13</v>
      </c>
      <c r="J1" s="4" t="s">
        <v>17</v>
      </c>
      <c r="K1" s="4" t="s">
        <v>18</v>
      </c>
      <c r="L1" s="9" t="s">
        <v>175</v>
      </c>
      <c r="M1" s="4" t="s">
        <v>176</v>
      </c>
      <c r="N1" s="4" t="s">
        <v>177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178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A17" sqref="A17:C1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179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2340</v>
      </c>
      <c r="E2" t="str">
        <f>VLOOKUP(A2,HOP!A:L,12,0)</f>
        <v>2340.00</v>
      </c>
      <c r="F2" t="str">
        <f>VLOOKUP(A2,HOP!A:C,3,0)</f>
        <v>2594053</v>
      </c>
      <c r="G2">
        <f>D2-E2</f>
        <v>0</v>
      </c>
      <c r="H2" t="str">
        <f>$H$1&amp;F2</f>
        <v>，2594053</v>
      </c>
      <c r="I2" t="str">
        <f>VLOOKUP(A2,HOP!A:U,21,0)</f>
        <v>直采</v>
      </c>
    </row>
    <row r="3" ht="14.25" customHeight="1" spans="1:9">
      <c r="A3" s="6" t="s">
        <v>85</v>
      </c>
      <c r="B3" s="7" t="s">
        <v>91</v>
      </c>
      <c r="C3" s="7" t="s">
        <v>79</v>
      </c>
      <c r="D3" s="3">
        <v>3688</v>
      </c>
      <c r="E3" t="str">
        <f>VLOOKUP(A3,HOP!A:L,12,0)</f>
        <v>3688.00</v>
      </c>
      <c r="F3" t="str">
        <f>VLOOKUP(A3,HOP!A:C,3,0)</f>
        <v>2551155</v>
      </c>
      <c r="G3">
        <f t="shared" ref="G3:G10" si="0">D3-E3</f>
        <v>0</v>
      </c>
      <c r="H3" t="str">
        <f t="shared" ref="H3:H10" si="1">$H$1&amp;F3</f>
        <v>，2551155</v>
      </c>
      <c r="I3" t="str">
        <f>VLOOKUP(A3,HOP!A:U,21,0)</f>
        <v>直连</v>
      </c>
    </row>
    <row r="4" ht="14.25" customHeight="1" spans="1:9">
      <c r="A4" s="6" t="s">
        <v>96</v>
      </c>
      <c r="B4" s="7" t="s">
        <v>91</v>
      </c>
      <c r="C4" s="7" t="s">
        <v>101</v>
      </c>
      <c r="D4" s="3">
        <v>4792</v>
      </c>
      <c r="E4" t="str">
        <f>VLOOKUP(A4,HOP!A:L,12,0)</f>
        <v>4791.99</v>
      </c>
      <c r="F4" t="str">
        <f>VLOOKUP(A4,HOP!A:C,3,0)</f>
        <v>2594652</v>
      </c>
      <c r="G4">
        <f t="shared" si="0"/>
        <v>0.0100000000002183</v>
      </c>
      <c r="H4" t="str">
        <f t="shared" si="1"/>
        <v>，2594652</v>
      </c>
      <c r="I4" t="str">
        <f>VLOOKUP(A4,HOP!A:U,21,0)</f>
        <v>直采</v>
      </c>
    </row>
    <row r="5" ht="14.25" customHeight="1" spans="1:9">
      <c r="A5" s="6" t="s">
        <v>106</v>
      </c>
      <c r="B5" s="7" t="s">
        <v>112</v>
      </c>
      <c r="C5" s="7" t="s">
        <v>101</v>
      </c>
      <c r="D5" s="3">
        <v>4526</v>
      </c>
      <c r="E5" t="str">
        <f>VLOOKUP(A5,HOP!A:L,12,0)</f>
        <v>4526.00</v>
      </c>
      <c r="F5" t="str">
        <f>VLOOKUP(A5,HOP!A:C,3,0)</f>
        <v>2584093</v>
      </c>
      <c r="G5">
        <f t="shared" si="0"/>
        <v>0</v>
      </c>
      <c r="H5" t="str">
        <f t="shared" si="1"/>
        <v>，2584093</v>
      </c>
      <c r="I5" t="str">
        <f>VLOOKUP(A5,HOP!A:U,21,0)</f>
        <v>直采</v>
      </c>
    </row>
    <row r="6" ht="14.25" customHeight="1" spans="1:9">
      <c r="A6" s="6" t="s">
        <v>117</v>
      </c>
      <c r="B6" s="7" t="s">
        <v>79</v>
      </c>
      <c r="C6" s="7" t="s">
        <v>101</v>
      </c>
      <c r="D6" s="3">
        <v>274</v>
      </c>
      <c r="E6" t="str">
        <f>VLOOKUP(A6,HOP!A:L,12,0)</f>
        <v>274.00</v>
      </c>
      <c r="F6" t="str">
        <f>VLOOKUP(A6,HOP!A:C,3,0)</f>
        <v>2597369</v>
      </c>
      <c r="G6">
        <f t="shared" si="0"/>
        <v>0</v>
      </c>
      <c r="H6" t="str">
        <f t="shared" si="1"/>
        <v>，2597369</v>
      </c>
      <c r="I6" t="str">
        <f>VLOOKUP(A6,HOP!A:U,21,0)</f>
        <v>直采</v>
      </c>
    </row>
    <row r="7" ht="14.25" customHeight="1" spans="1:9">
      <c r="A7" s="6" t="s">
        <v>126</v>
      </c>
      <c r="B7" s="7" t="s">
        <v>101</v>
      </c>
      <c r="C7" s="7" t="s">
        <v>132</v>
      </c>
      <c r="D7" s="3">
        <v>468</v>
      </c>
      <c r="E7" t="str">
        <f>VLOOKUP(A7,HOP!A:L,12,0)</f>
        <v>468.00</v>
      </c>
      <c r="F7" t="str">
        <f>VLOOKUP(A7,HOP!A:C,3,0)</f>
        <v>2558355</v>
      </c>
      <c r="G7">
        <f t="shared" si="0"/>
        <v>0</v>
      </c>
      <c r="H7" t="str">
        <f t="shared" si="1"/>
        <v>，2558355</v>
      </c>
      <c r="I7" t="str">
        <f>VLOOKUP(A7,HOP!A:U,21,0)</f>
        <v>直连</v>
      </c>
    </row>
    <row r="8" ht="14.25" customHeight="1" spans="1:9">
      <c r="A8" s="6" t="s">
        <v>137</v>
      </c>
      <c r="B8" s="7" t="s">
        <v>132</v>
      </c>
      <c r="C8" s="7" t="s">
        <v>142</v>
      </c>
      <c r="D8" s="3">
        <v>275</v>
      </c>
      <c r="E8" t="str">
        <f>VLOOKUP(A8,HOP!A:L,12,0)</f>
        <v>275.00</v>
      </c>
      <c r="F8" t="str">
        <f>VLOOKUP(A8,HOP!A:C,3,0)</f>
        <v>2599575</v>
      </c>
      <c r="G8">
        <f t="shared" si="0"/>
        <v>0</v>
      </c>
      <c r="H8" t="str">
        <f t="shared" si="1"/>
        <v>，2599575</v>
      </c>
      <c r="I8" t="str">
        <f>VLOOKUP(A8,HOP!A:U,21,0)</f>
        <v>直采</v>
      </c>
    </row>
    <row r="9" ht="14.25" customHeight="1" spans="1:9">
      <c r="A9" s="6" t="s">
        <v>147</v>
      </c>
      <c r="B9" s="7" t="s">
        <v>152</v>
      </c>
      <c r="C9" s="7" t="s">
        <v>153</v>
      </c>
      <c r="D9" s="3">
        <v>461</v>
      </c>
      <c r="E9" t="str">
        <f>VLOOKUP(A9,HOP!A:L,12,0)</f>
        <v>461.00</v>
      </c>
      <c r="F9" t="str">
        <f>VLOOKUP(A9,HOP!A:C,3,0)</f>
        <v>2601087</v>
      </c>
      <c r="G9">
        <f t="shared" si="0"/>
        <v>0</v>
      </c>
      <c r="H9" t="str">
        <f t="shared" si="1"/>
        <v>，2601087</v>
      </c>
      <c r="I9" t="str">
        <f>VLOOKUP(A9,HOP!A:U,21,0)</f>
        <v>直采</v>
      </c>
    </row>
    <row r="10" ht="14.25" customHeight="1" spans="1:9">
      <c r="A10" s="6" t="s">
        <v>158</v>
      </c>
      <c r="B10" s="7" t="s">
        <v>152</v>
      </c>
      <c r="C10" s="7" t="s">
        <v>164</v>
      </c>
      <c r="D10" s="3">
        <v>660</v>
      </c>
      <c r="E10" t="str">
        <f>VLOOKUP(A10,HOP!A:L,12,0)</f>
        <v>660.00</v>
      </c>
      <c r="F10" t="str">
        <f>VLOOKUP(A10,HOP!A:C,3,0)</f>
        <v>2534813</v>
      </c>
      <c r="G10">
        <f t="shared" si="0"/>
        <v>0</v>
      </c>
      <c r="H10" t="str">
        <f t="shared" si="1"/>
        <v>，2534813</v>
      </c>
      <c r="I10" t="str">
        <f>VLOOKUP(A10,HOP!A:U,21,0)</f>
        <v>直连</v>
      </c>
    </row>
    <row r="12" spans="4:4">
      <c r="D12" s="3">
        <f>SUM(D2:D11)</f>
        <v>17484</v>
      </c>
    </row>
    <row r="13" ht="14.25" spans="4:4">
      <c r="D13" s="8" t="s">
        <v>22</v>
      </c>
    </row>
    <row r="17" spans="1:3">
      <c r="A17" t="s">
        <v>180</v>
      </c>
      <c r="C17">
        <v>12668</v>
      </c>
    </row>
    <row r="18" spans="1:3">
      <c r="A18" t="s">
        <v>181</v>
      </c>
      <c r="C18">
        <v>4816</v>
      </c>
    </row>
    <row r="19" spans="1:3">
      <c r="A19" s="5" t="s">
        <v>182</v>
      </c>
      <c r="C19">
        <f>SUM(C17:C18)</f>
        <v>17484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183</v>
      </c>
      <c r="B1" s="2" t="s">
        <v>184</v>
      </c>
      <c r="C1" s="2" t="s">
        <v>185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186</v>
      </c>
      <c r="I1" s="2" t="s">
        <v>187</v>
      </c>
      <c r="J1" s="2" t="s">
        <v>188</v>
      </c>
      <c r="K1" s="2" t="s">
        <v>189</v>
      </c>
      <c r="L1" s="2" t="s">
        <v>190</v>
      </c>
      <c r="M1" s="2" t="s">
        <v>191</v>
      </c>
      <c r="N1" s="2" t="s">
        <v>192</v>
      </c>
      <c r="O1" s="2" t="s">
        <v>193</v>
      </c>
      <c r="P1" s="2" t="s">
        <v>194</v>
      </c>
      <c r="Q1" s="2" t="s">
        <v>195</v>
      </c>
      <c r="R1" s="2" t="s">
        <v>196</v>
      </c>
      <c r="S1" s="2" t="s">
        <v>197</v>
      </c>
      <c r="T1" s="2" t="s">
        <v>198</v>
      </c>
      <c r="U1" s="2" t="s">
        <v>199</v>
      </c>
    </row>
    <row r="2" s="1" customFormat="1" spans="1:21">
      <c r="A2" s="1" t="s">
        <v>147</v>
      </c>
      <c r="B2" s="1" t="s">
        <v>152</v>
      </c>
      <c r="C2" s="1" t="s">
        <v>148</v>
      </c>
      <c r="D2" s="1" t="s">
        <v>150</v>
      </c>
      <c r="E2" s="1" t="s">
        <v>200</v>
      </c>
      <c r="F2" s="1" t="s">
        <v>152</v>
      </c>
      <c r="G2" s="1" t="s">
        <v>153</v>
      </c>
      <c r="H2" s="1" t="s">
        <v>201</v>
      </c>
      <c r="I2" s="1" t="s">
        <v>202</v>
      </c>
      <c r="J2" s="1" t="s">
        <v>203</v>
      </c>
      <c r="K2" s="1" t="s">
        <v>202</v>
      </c>
      <c r="L2" s="1" t="s">
        <v>202</v>
      </c>
      <c r="M2" s="1" t="s">
        <v>204</v>
      </c>
      <c r="N2" s="1" t="s">
        <v>204</v>
      </c>
      <c r="O2" s="1" t="s">
        <v>205</v>
      </c>
      <c r="P2" s="1" t="s">
        <v>206</v>
      </c>
      <c r="Q2" s="1" t="s">
        <v>207</v>
      </c>
      <c r="R2" s="1" t="s">
        <v>208</v>
      </c>
      <c r="S2" s="1" t="s">
        <v>72</v>
      </c>
      <c r="T2" s="1" t="s">
        <v>209</v>
      </c>
      <c r="U2" s="1" t="s">
        <v>210</v>
      </c>
    </row>
    <row r="3" s="1" customFormat="1" spans="1:21">
      <c r="A3" s="1" t="s">
        <v>137</v>
      </c>
      <c r="B3" s="1" t="s">
        <v>132</v>
      </c>
      <c r="C3" s="1" t="s">
        <v>138</v>
      </c>
      <c r="D3" s="1" t="s">
        <v>211</v>
      </c>
      <c r="E3" s="1" t="s">
        <v>212</v>
      </c>
      <c r="F3" s="1" t="s">
        <v>132</v>
      </c>
      <c r="G3" s="1" t="s">
        <v>142</v>
      </c>
      <c r="H3" s="1" t="s">
        <v>201</v>
      </c>
      <c r="I3" s="1" t="s">
        <v>213</v>
      </c>
      <c r="J3" s="1" t="s">
        <v>203</v>
      </c>
      <c r="K3" s="1" t="s">
        <v>213</v>
      </c>
      <c r="L3" s="1" t="s">
        <v>213</v>
      </c>
      <c r="M3" s="1" t="s">
        <v>204</v>
      </c>
      <c r="N3" s="1" t="s">
        <v>204</v>
      </c>
      <c r="O3" s="1" t="s">
        <v>205</v>
      </c>
      <c r="P3" s="1" t="s">
        <v>206</v>
      </c>
      <c r="Q3" s="1" t="s">
        <v>207</v>
      </c>
      <c r="R3" s="1" t="s">
        <v>214</v>
      </c>
      <c r="S3" s="1" t="s">
        <v>72</v>
      </c>
      <c r="T3" s="1" t="s">
        <v>209</v>
      </c>
      <c r="U3" s="1" t="s">
        <v>210</v>
      </c>
    </row>
    <row r="4" s="1" customFormat="1" spans="1:21">
      <c r="A4" s="1" t="s">
        <v>117</v>
      </c>
      <c r="B4" s="1" t="s">
        <v>79</v>
      </c>
      <c r="C4" s="1" t="s">
        <v>118</v>
      </c>
      <c r="D4" s="1" t="s">
        <v>120</v>
      </c>
      <c r="E4" s="1" t="s">
        <v>215</v>
      </c>
      <c r="F4" s="1" t="s">
        <v>79</v>
      </c>
      <c r="G4" s="1" t="s">
        <v>101</v>
      </c>
      <c r="H4" s="1" t="s">
        <v>201</v>
      </c>
      <c r="I4" s="1" t="s">
        <v>216</v>
      </c>
      <c r="J4" s="1" t="s">
        <v>203</v>
      </c>
      <c r="K4" s="1" t="s">
        <v>216</v>
      </c>
      <c r="L4" s="1" t="s">
        <v>216</v>
      </c>
      <c r="M4" s="1" t="s">
        <v>204</v>
      </c>
      <c r="N4" s="1" t="s">
        <v>204</v>
      </c>
      <c r="O4" s="1" t="s">
        <v>205</v>
      </c>
      <c r="P4" s="1" t="s">
        <v>206</v>
      </c>
      <c r="Q4" s="1" t="s">
        <v>207</v>
      </c>
      <c r="R4" s="1" t="s">
        <v>217</v>
      </c>
      <c r="S4" s="1" t="s">
        <v>72</v>
      </c>
      <c r="T4" s="1" t="s">
        <v>209</v>
      </c>
      <c r="U4" s="1" t="s">
        <v>210</v>
      </c>
    </row>
    <row r="5" s="1" customFormat="1" spans="1:21">
      <c r="A5" s="1" t="s">
        <v>96</v>
      </c>
      <c r="B5" s="1" t="s">
        <v>78</v>
      </c>
      <c r="C5" s="1" t="s">
        <v>97</v>
      </c>
      <c r="D5" s="1" t="s">
        <v>99</v>
      </c>
      <c r="E5" s="1" t="s">
        <v>218</v>
      </c>
      <c r="F5" s="1" t="s">
        <v>91</v>
      </c>
      <c r="G5" s="1" t="s">
        <v>101</v>
      </c>
      <c r="H5" s="1" t="s">
        <v>201</v>
      </c>
      <c r="I5" s="1" t="s">
        <v>219</v>
      </c>
      <c r="J5" s="1" t="s">
        <v>203</v>
      </c>
      <c r="K5" s="1" t="s">
        <v>219</v>
      </c>
      <c r="L5" s="1" t="s">
        <v>219</v>
      </c>
      <c r="M5" s="1" t="s">
        <v>204</v>
      </c>
      <c r="N5" s="1" t="s">
        <v>204</v>
      </c>
      <c r="O5" s="1" t="s">
        <v>205</v>
      </c>
      <c r="P5" s="1" t="s">
        <v>206</v>
      </c>
      <c r="Q5" s="1" t="s">
        <v>207</v>
      </c>
      <c r="R5" s="1" t="s">
        <v>220</v>
      </c>
      <c r="S5" s="1" t="s">
        <v>72</v>
      </c>
      <c r="T5" s="1" t="s">
        <v>209</v>
      </c>
      <c r="U5" s="1" t="s">
        <v>210</v>
      </c>
    </row>
    <row r="6" s="1" customFormat="1" spans="1:21">
      <c r="A6" s="1" t="s">
        <v>69</v>
      </c>
      <c r="B6" s="1" t="s">
        <v>78</v>
      </c>
      <c r="C6" s="1" t="s">
        <v>70</v>
      </c>
      <c r="D6" s="1" t="s">
        <v>221</v>
      </c>
      <c r="E6" s="1" t="s">
        <v>222</v>
      </c>
      <c r="F6" s="1" t="s">
        <v>78</v>
      </c>
      <c r="G6" s="1" t="s">
        <v>79</v>
      </c>
      <c r="H6" s="1" t="s">
        <v>201</v>
      </c>
      <c r="I6" s="1" t="s">
        <v>223</v>
      </c>
      <c r="J6" s="1" t="s">
        <v>203</v>
      </c>
      <c r="K6" s="1" t="s">
        <v>223</v>
      </c>
      <c r="L6" s="1" t="s">
        <v>223</v>
      </c>
      <c r="M6" s="1" t="s">
        <v>204</v>
      </c>
      <c r="N6" s="1" t="s">
        <v>204</v>
      </c>
      <c r="O6" s="1" t="s">
        <v>205</v>
      </c>
      <c r="P6" s="1" t="s">
        <v>206</v>
      </c>
      <c r="Q6" s="1" t="s">
        <v>207</v>
      </c>
      <c r="R6" s="1" t="s">
        <v>224</v>
      </c>
      <c r="S6" s="1" t="s">
        <v>72</v>
      </c>
      <c r="T6" s="1" t="s">
        <v>209</v>
      </c>
      <c r="U6" s="1" t="s">
        <v>210</v>
      </c>
    </row>
    <row r="7" s="1" customFormat="1" spans="1:21">
      <c r="A7" s="1" t="s">
        <v>106</v>
      </c>
      <c r="B7" s="1" t="s">
        <v>111</v>
      </c>
      <c r="C7" s="1" t="s">
        <v>107</v>
      </c>
      <c r="D7" s="1" t="s">
        <v>225</v>
      </c>
      <c r="E7" s="1" t="s">
        <v>226</v>
      </c>
      <c r="F7" s="1" t="s">
        <v>112</v>
      </c>
      <c r="G7" s="1" t="s">
        <v>101</v>
      </c>
      <c r="H7" s="1" t="s">
        <v>201</v>
      </c>
      <c r="I7" s="1" t="s">
        <v>227</v>
      </c>
      <c r="J7" s="1" t="s">
        <v>203</v>
      </c>
      <c r="K7" s="1" t="s">
        <v>227</v>
      </c>
      <c r="L7" s="1" t="s">
        <v>227</v>
      </c>
      <c r="M7" s="1" t="s">
        <v>204</v>
      </c>
      <c r="N7" s="1" t="s">
        <v>204</v>
      </c>
      <c r="O7" s="1" t="s">
        <v>205</v>
      </c>
      <c r="P7" s="1" t="s">
        <v>206</v>
      </c>
      <c r="Q7" s="1" t="s">
        <v>207</v>
      </c>
      <c r="R7" s="1" t="s">
        <v>228</v>
      </c>
      <c r="S7" s="1" t="s">
        <v>72</v>
      </c>
      <c r="T7" s="1" t="s">
        <v>209</v>
      </c>
      <c r="U7" s="1" t="s">
        <v>210</v>
      </c>
    </row>
    <row r="8" s="1" customFormat="1" spans="1:21">
      <c r="A8" s="1" t="s">
        <v>126</v>
      </c>
      <c r="B8" s="1" t="s">
        <v>131</v>
      </c>
      <c r="C8" s="1" t="s">
        <v>127</v>
      </c>
      <c r="D8" s="1" t="s">
        <v>229</v>
      </c>
      <c r="E8" s="1" t="s">
        <v>230</v>
      </c>
      <c r="F8" s="1" t="s">
        <v>101</v>
      </c>
      <c r="G8" s="1" t="s">
        <v>132</v>
      </c>
      <c r="H8" s="1" t="s">
        <v>201</v>
      </c>
      <c r="I8" s="1" t="s">
        <v>231</v>
      </c>
      <c r="J8" s="1" t="s">
        <v>203</v>
      </c>
      <c r="K8" s="1" t="s">
        <v>231</v>
      </c>
      <c r="L8" s="1" t="s">
        <v>231</v>
      </c>
      <c r="M8" s="1" t="s">
        <v>204</v>
      </c>
      <c r="N8" s="1" t="s">
        <v>204</v>
      </c>
      <c r="O8" s="1" t="s">
        <v>205</v>
      </c>
      <c r="P8" s="1" t="s">
        <v>206</v>
      </c>
      <c r="Q8" s="1" t="s">
        <v>207</v>
      </c>
      <c r="R8" s="1" t="s">
        <v>232</v>
      </c>
      <c r="S8" s="1" t="s">
        <v>72</v>
      </c>
      <c r="T8" s="1" t="s">
        <v>209</v>
      </c>
      <c r="U8" s="1" t="s">
        <v>233</v>
      </c>
    </row>
    <row r="9" s="1" customFormat="1" spans="1:21">
      <c r="A9" s="1" t="s">
        <v>85</v>
      </c>
      <c r="B9" s="1" t="s">
        <v>90</v>
      </c>
      <c r="C9" s="1" t="s">
        <v>86</v>
      </c>
      <c r="D9" s="1" t="s">
        <v>88</v>
      </c>
      <c r="E9" s="1" t="s">
        <v>234</v>
      </c>
      <c r="F9" s="1" t="s">
        <v>91</v>
      </c>
      <c r="G9" s="1" t="s">
        <v>79</v>
      </c>
      <c r="H9" s="1" t="s">
        <v>201</v>
      </c>
      <c r="I9" s="1" t="s">
        <v>235</v>
      </c>
      <c r="J9" s="1" t="s">
        <v>203</v>
      </c>
      <c r="K9" s="1" t="s">
        <v>235</v>
      </c>
      <c r="L9" s="1" t="s">
        <v>235</v>
      </c>
      <c r="M9" s="1" t="s">
        <v>204</v>
      </c>
      <c r="N9" s="1" t="s">
        <v>204</v>
      </c>
      <c r="O9" s="1" t="s">
        <v>205</v>
      </c>
      <c r="P9" s="1" t="s">
        <v>206</v>
      </c>
      <c r="Q9" s="1" t="s">
        <v>207</v>
      </c>
      <c r="R9" s="1" t="s">
        <v>236</v>
      </c>
      <c r="S9" s="1" t="s">
        <v>72</v>
      </c>
      <c r="T9" s="1" t="s">
        <v>209</v>
      </c>
      <c r="U9" s="1" t="s">
        <v>233</v>
      </c>
    </row>
    <row r="10" s="1" customFormat="1" spans="1:21">
      <c r="A10" s="1" t="s">
        <v>158</v>
      </c>
      <c r="B10" s="1" t="s">
        <v>163</v>
      </c>
      <c r="C10" s="1" t="s">
        <v>159</v>
      </c>
      <c r="D10" s="1" t="s">
        <v>161</v>
      </c>
      <c r="E10" s="1" t="s">
        <v>237</v>
      </c>
      <c r="F10" s="1" t="s">
        <v>152</v>
      </c>
      <c r="G10" s="1" t="s">
        <v>164</v>
      </c>
      <c r="H10" s="1" t="s">
        <v>201</v>
      </c>
      <c r="I10" s="1" t="s">
        <v>238</v>
      </c>
      <c r="J10" s="1" t="s">
        <v>203</v>
      </c>
      <c r="K10" s="1" t="s">
        <v>238</v>
      </c>
      <c r="L10" s="1" t="s">
        <v>238</v>
      </c>
      <c r="M10" s="1" t="s">
        <v>204</v>
      </c>
      <c r="N10" s="1" t="s">
        <v>204</v>
      </c>
      <c r="O10" s="1" t="s">
        <v>205</v>
      </c>
      <c r="P10" s="1" t="s">
        <v>206</v>
      </c>
      <c r="Q10" s="1" t="s">
        <v>207</v>
      </c>
      <c r="R10" s="1" t="s">
        <v>239</v>
      </c>
      <c r="S10" s="1" t="s">
        <v>72</v>
      </c>
      <c r="T10" s="1" t="s">
        <v>209</v>
      </c>
      <c r="U10" s="1" t="s">
        <v>233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2022-06-28T02:33:34Z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DB3EE6E06DE94BB1B63175D747CC80E7</vt:lpwstr>
  </property>
</Properties>
</file>