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对账!$A$1:$X$6</definedName>
  </definedNames>
  <calcPr calcId="144525"/>
</workbook>
</file>

<file path=xl/sharedStrings.xml><?xml version="1.0" encoding="utf-8"?>
<sst xmlns="http://schemas.openxmlformats.org/spreadsheetml/2006/main" count="206" uniqueCount="102">
  <si>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</si>
  <si>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</si>
  <si>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</si>
  <si>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</si>
  <si>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</si>
  <si>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</si>
  <si>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</si>
  <si>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</si>
  <si>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</si>
  <si>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</si>
  <si>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</si>
  <si>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</si>
  <si>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</si>
  <si>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</si>
  <si>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</si>
  <si>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</si>
  <si>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</si>
  <si>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</si>
  <si>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</si>
  <si>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</si>
  <si>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</si>
  <si>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</si>
  <si>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</si>
  <si>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</si>
  <si>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</si>
  <si>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18113950889	</t>
  </si>
  <si>
    <t>Ctrip</t>
  </si>
  <si>
    <t>正常</t>
  </si>
  <si>
    <t>[金华]锦江之星(金华宾虹路店)(60983597)</t>
  </si>
  <si>
    <t>商务房B&lt;双人入住&gt;&lt;内宾&gt;&lt;预付&gt;&lt;双早&gt;</t>
  </si>
  <si>
    <t>CNY</t>
  </si>
  <si>
    <t>吴毅</t>
  </si>
  <si>
    <t>CA11323220628CNY</t>
  </si>
  <si>
    <t>未提现</t>
  </si>
  <si>
    <t>携程开票</t>
  </si>
  <si>
    <t xml:space="preserve">	</t>
  </si>
  <si>
    <t xml:space="preserve">18191582359	</t>
  </si>
  <si>
    <t>[汉川]城市便捷酒店汉川经济开发区店(72813062)</t>
  </si>
  <si>
    <t>高级双床间&lt;双人入住&gt;&lt;内宾&gt;&lt;预付&gt;&lt;双早&gt;</t>
  </si>
  <si>
    <t>徐军</t>
  </si>
  <si>
    <t>取消</t>
  </si>
  <si>
    <t xml:space="preserve">18193484872	</t>
  </si>
  <si>
    <t>[天津]天津空港滨海国际机场亚朵酒店(46261663)</t>
  </si>
  <si>
    <t>雅致大床房&lt;双人入住&gt;&lt;内宾&gt;&lt;预付&gt;&lt;单早&gt;</t>
  </si>
  <si>
    <t>王国雄</t>
  </si>
  <si>
    <t xml:space="preserve">18193625603	</t>
  </si>
  <si>
    <t>[侯马]侯马新田广场亚朵酒店(50191161)</t>
  </si>
  <si>
    <t>胡志强</t>
  </si>
  <si>
    <t xml:space="preserve">18197089683	</t>
  </si>
  <si>
    <t>[海口]海口国贸中心亚朵X酒店(83294744)</t>
  </si>
  <si>
    <t>宜心大床房&lt;双人入住&gt;&lt;内宾&gt;&lt;预付&gt;&lt;双早&gt;</t>
  </si>
  <si>
    <t>冯兆文</t>
  </si>
  <si>
    <t>，</t>
  </si>
  <si>
    <t>A220628095557481</t>
  </si>
  <si>
    <t>CNY / HKD 当前参考汇率: 1.17131392</t>
  </si>
  <si>
    <t>总计：1134.9 CNY/
1329.32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</si>
  <si>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</si>
  <si>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</si>
  <si>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</si>
  <si>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</si>
  <si>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</si>
  <si>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</si>
  <si>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</si>
  <si>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</si>
  <si>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</si>
  <si>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</si>
  <si>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</si>
  <si>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</si>
  <si>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</si>
  <si>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</si>
  <si>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</si>
  <si>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</si>
  <si>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</si>
  <si>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</si>
  <si>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2022-06-24</t>
  </si>
  <si>
    <t>2601653</t>
  </si>
  <si>
    <t>海口国贸万绿园宜尚PLUS酒店</t>
  </si>
  <si>
    <t>2022-06-25</t>
  </si>
  <si>
    <t>退房日月结</t>
  </si>
  <si>
    <t>371.68</t>
  </si>
  <si>
    <t>RMB</t>
  </si>
  <si>
    <t>0</t>
  </si>
  <si>
    <t>0.00</t>
  </si>
  <si>
    <t>携程汇智国内直连</t>
  </si>
  <si>
    <t>1861</t>
  </si>
  <si>
    <t>2022-06-24 17:52:19</t>
  </si>
  <si>
    <t>否</t>
  </si>
  <si>
    <t>汇智国际旅游发展有限公司</t>
  </si>
  <si>
    <t>直连</t>
  </si>
  <si>
    <t>2601433</t>
  </si>
  <si>
    <t>侯马新田广场亚朵酒店</t>
  </si>
  <si>
    <t>269.62</t>
  </si>
  <si>
    <t>2022-06-24 14:33:19</t>
  </si>
  <si>
    <t>2601376</t>
  </si>
  <si>
    <t>天津空港滨海国际机场亚朵酒店</t>
  </si>
  <si>
    <t>328.15</t>
  </si>
  <si>
    <t>2022-06-24 13:39:19</t>
  </si>
  <si>
    <t>2022-06-13</t>
  </si>
  <si>
    <t>2589546</t>
  </si>
  <si>
    <t>锦江之星(金华宾虹路店)</t>
  </si>
  <si>
    <t>165.45</t>
  </si>
  <si>
    <t>2022-06-13 23:46:55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</si>
</sst>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44737</v>
      </c>
      <c r="H2" s="4">
        <v>1</v>
      </c>
      <c r="I2" s="4">
        <v>1</v>
      </c>
      <c r="J2" s="4">
        <v>1</v>
      </c>
      <c r="K2" s="4" t="s">
        <v>30</v>
      </c>
      <c r="L2" s="4">
        <v>165.45</v>
      </c>
      <c r="M2" s="4">
        <v>165.45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44725</v>
      </c>
      <c r="S2" s="6">
        <v>44740</v>
      </c>
      <c r="T2" s="4" t="s">
        <v>34</v>
      </c>
      <c r="U2" s="4">
        <v>165.45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44736</v>
      </c>
      <c r="G3" s="6">
        <v>44737</v>
      </c>
      <c r="H3" s="4">
        <v>1</v>
      </c>
      <c r="I3" s="4">
        <v>1</v>
      </c>
      <c r="J3" s="4">
        <v>1</v>
      </c>
      <c r="K3" s="4" t="s">
        <v>30</v>
      </c>
      <c r="L3" s="4">
        <v>174.73</v>
      </c>
      <c r="M3" s="4">
        <v>174.73</v>
      </c>
      <c r="N3" s="4" t="s">
        <v>39</v>
      </c>
      <c r="O3" s="4" t="s">
        <v>32</v>
      </c>
      <c r="P3" s="4" t="s">
        <v>33</v>
      </c>
      <c r="Q3" s="4">
        <v>0</v>
      </c>
      <c r="R3" s="7">
        <v>44736</v>
      </c>
      <c r="S3" s="6">
        <v>44740</v>
      </c>
      <c r="T3" s="4" t="s">
        <v>34</v>
      </c>
      <c r="U3" s="4">
        <v>174.73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44736</v>
      </c>
      <c r="G4" s="6">
        <v>44737</v>
      </c>
      <c r="H4" s="4">
        <v>1</v>
      </c>
      <c r="I4" s="4">
        <v>1</v>
      </c>
      <c r="J4" s="4">
        <v>1</v>
      </c>
      <c r="K4" s="4" t="s">
        <v>30</v>
      </c>
      <c r="L4" s="4">
        <v>-174.73</v>
      </c>
      <c r="M4" s="4">
        <v>-174.73</v>
      </c>
      <c r="N4" s="4" t="s">
        <v>39</v>
      </c>
      <c r="O4" s="4" t="s">
        <v>32</v>
      </c>
      <c r="P4" s="4" t="s">
        <v>33</v>
      </c>
      <c r="Q4" s="4">
        <v>0</v>
      </c>
      <c r="R4" s="7">
        <v>44736</v>
      </c>
      <c r="S4" s="6">
        <v>44740</v>
      </c>
      <c r="T4" s="4" t="s">
        <v>34</v>
      </c>
      <c r="U4" s="4">
        <v>-174.73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44736</v>
      </c>
      <c r="G5" s="6">
        <v>44737</v>
      </c>
      <c r="H5" s="4">
        <v>1</v>
      </c>
      <c r="I5" s="4">
        <v>1</v>
      </c>
      <c r="J5" s="4">
        <v>1</v>
      </c>
      <c r="K5" s="4" t="s">
        <v>30</v>
      </c>
      <c r="L5" s="4">
        <v>328.15</v>
      </c>
      <c r="M5" s="4">
        <v>328.15</v>
      </c>
      <c r="N5" s="4" t="s">
        <v>44</v>
      </c>
      <c r="O5" s="4" t="s">
        <v>32</v>
      </c>
      <c r="P5" s="4" t="s">
        <v>33</v>
      </c>
      <c r="Q5" s="4">
        <v>0</v>
      </c>
      <c r="R5" s="7">
        <v>44736</v>
      </c>
      <c r="S5" s="6">
        <v>44740</v>
      </c>
      <c r="T5" s="4" t="s">
        <v>34</v>
      </c>
      <c r="U5" s="4">
        <v>328.15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43</v>
      </c>
      <c r="F6" s="6">
        <v>44736</v>
      </c>
      <c r="G6" s="6">
        <v>44737</v>
      </c>
      <c r="H6" s="4">
        <v>1</v>
      </c>
      <c r="I6" s="4">
        <v>1</v>
      </c>
      <c r="J6" s="4">
        <v>1</v>
      </c>
      <c r="K6" s="4" t="s">
        <v>30</v>
      </c>
      <c r="L6" s="4">
        <v>269.62</v>
      </c>
      <c r="M6" s="4">
        <v>269.62</v>
      </c>
      <c r="N6" s="4" t="s">
        <v>47</v>
      </c>
      <c r="O6" s="4" t="s">
        <v>32</v>
      </c>
      <c r="P6" s="4" t="s">
        <v>33</v>
      </c>
      <c r="Q6" s="4">
        <v>0</v>
      </c>
      <c r="R6" s="7">
        <v>44736</v>
      </c>
      <c r="S6" s="6">
        <v>44740</v>
      </c>
      <c r="T6" s="4" t="s">
        <v>34</v>
      </c>
      <c r="U6" s="4">
        <v>269.62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44736</v>
      </c>
      <c r="G7" s="6">
        <v>44737</v>
      </c>
      <c r="H7" s="4">
        <v>1</v>
      </c>
      <c r="I7" s="4">
        <v>1</v>
      </c>
      <c r="J7" s="4">
        <v>1</v>
      </c>
      <c r="K7" s="4" t="s">
        <v>30</v>
      </c>
      <c r="L7" s="4">
        <v>371.68</v>
      </c>
      <c r="M7" s="4">
        <v>371.68</v>
      </c>
      <c r="N7" s="4" t="s">
        <v>51</v>
      </c>
      <c r="O7" s="4" t="s">
        <v>32</v>
      </c>
      <c r="P7" s="4" t="s">
        <v>33</v>
      </c>
      <c r="Q7" s="4">
        <v>0</v>
      </c>
      <c r="R7" s="7">
        <v>44736</v>
      </c>
      <c r="S7" s="6">
        <v>44740</v>
      </c>
      <c r="T7" s="4" t="s">
        <v>34</v>
      </c>
      <c r="U7" s="4">
        <v>371.68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3" sqref="A13:A16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18113950889</v>
      </c>
      <c r="B2" s="6">
        <v>44736</v>
      </c>
      <c r="C2" s="6">
        <v>44737</v>
      </c>
      <c r="D2" s="4">
        <v>165.45</v>
      </c>
      <c r="E2" s="4" t="str">
        <f>VLOOKUP(A2,HOP!A:L,12,0)</f>
        <v>165.45</v>
      </c>
      <c r="F2" s="4" t="str">
        <f>VLOOKUP(A2,HOP!A:C,3,0)</f>
        <v>2589546</v>
      </c>
      <c r="G2" s="4">
        <f>D2-E2</f>
        <v>0</v>
      </c>
      <c r="H2" s="4" t="str">
        <f>$H$1&amp;F2</f>
        <v>，2589546</v>
      </c>
      <c r="I2" s="4" t="str">
        <f>VLOOKUP(A2,HOP!A:U,21,0)</f>
        <v>直连</v>
      </c>
    </row>
    <row r="3" s="4" customFormat="1" hidden="1" spans="1:9">
      <c r="A3" s="5">
        <v>18191582359</v>
      </c>
      <c r="B3" s="6">
        <v>44736</v>
      </c>
      <c r="C3" s="6">
        <v>44737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18193484872</v>
      </c>
      <c r="B4" s="6">
        <v>44736</v>
      </c>
      <c r="C4" s="6">
        <v>44737</v>
      </c>
      <c r="D4" s="4">
        <v>328.15</v>
      </c>
      <c r="E4" s="4" t="str">
        <f>VLOOKUP(A4,HOP!A:L,12,0)</f>
        <v>328.15</v>
      </c>
      <c r="F4" s="4" t="str">
        <f>VLOOKUP(A4,HOP!A:C,3,0)</f>
        <v>2601376</v>
      </c>
      <c r="G4" s="4">
        <f>D4-E4</f>
        <v>0</v>
      </c>
      <c r="H4" s="4" t="str">
        <f>$H$1&amp;F4</f>
        <v>，2601376</v>
      </c>
      <c r="I4" s="4" t="str">
        <f>VLOOKUP(A4,HOP!A:U,21,0)</f>
        <v>直连</v>
      </c>
    </row>
    <row r="5" s="4" customFormat="1" spans="1:9">
      <c r="A5" s="5">
        <v>18193625603</v>
      </c>
      <c r="B5" s="6">
        <v>44736</v>
      </c>
      <c r="C5" s="6">
        <v>44737</v>
      </c>
      <c r="D5" s="4">
        <v>269.62</v>
      </c>
      <c r="E5" s="4" t="str">
        <f>VLOOKUP(A5,HOP!A:L,12,0)</f>
        <v>269.62</v>
      </c>
      <c r="F5" s="4" t="str">
        <f>VLOOKUP(A5,HOP!A:C,3,0)</f>
        <v>2601433</v>
      </c>
      <c r="G5" s="4">
        <f>D5-E5</f>
        <v>0</v>
      </c>
      <c r="H5" s="4" t="str">
        <f>$H$1&amp;F5</f>
        <v>，2601433</v>
      </c>
      <c r="I5" s="4" t="str">
        <f>VLOOKUP(A5,HOP!A:U,21,0)</f>
        <v>直连</v>
      </c>
    </row>
    <row r="6" s="4" customFormat="1" spans="1:9">
      <c r="A6" s="5">
        <v>18197089683</v>
      </c>
      <c r="B6" s="6">
        <v>44736</v>
      </c>
      <c r="C6" s="6">
        <v>44737</v>
      </c>
      <c r="D6" s="4">
        <v>371.68</v>
      </c>
      <c r="E6" s="4" t="str">
        <f>VLOOKUP(A6,HOP!A:L,12,0)</f>
        <v>371.68</v>
      </c>
      <c r="F6" s="4" t="str">
        <f>VLOOKUP(A6,HOP!A:C,3,0)</f>
        <v>2601653</v>
      </c>
      <c r="G6" s="4">
        <f>D6-E6</f>
        <v>0</v>
      </c>
      <c r="H6" s="4" t="str">
        <f>$H$1&amp;F6</f>
        <v>，2601653</v>
      </c>
      <c r="I6" s="4" t="str">
        <f>VLOOKUP(A6,HOP!A:U,21,0)</f>
        <v>直连</v>
      </c>
    </row>
    <row r="8" spans="4:4">
      <c r="D8" s="4">
        <f>SUM(D2:D7)</f>
        <v>1134.9</v>
      </c>
    </row>
    <row r="13" spans="1:1">
      <c r="A13" s="4" t="s">
        <v>53</v>
      </c>
    </row>
    <row r="14" spans="1:1">
      <c r="A14" s="4" t="s">
        <v>54</v>
      </c>
    </row>
    <row r="15" spans="1:1">
      <c r="A15" s="4" t="s">
        <v>55</v>
      </c>
    </row>
  </sheetData>
  <autoFilter ref="A1:X6">
    <filterColumn colId="3">
      <filters>
        <filter val="269.62"/>
        <filter val="165.45"/>
        <filter val="328.15"/>
        <filter val="371.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1">
      <c r="A1" s="2" t="s">
        <v>56</v>
      </c>
      <c r="B1" s="2" t="s">
        <v>57</v>
      </c>
      <c r="C1" s="2" t="s">
        <v>58</v>
      </c>
      <c r="D1" s="2" t="s">
        <v>59</v>
      </c>
      <c r="E1" s="2" t="s">
        <v>13</v>
      </c>
      <c r="F1" s="2" t="s">
        <v>5</v>
      </c>
      <c r="G1" s="2" t="s">
        <v>6</v>
      </c>
      <c r="H1" s="2" t="s">
        <v>60</v>
      </c>
      <c r="I1" s="2" t="s">
        <v>61</v>
      </c>
      <c r="J1" s="2" t="s">
        <v>62</v>
      </c>
      <c r="K1" s="2" t="s">
        <v>63</v>
      </c>
      <c r="L1" s="2" t="s">
        <v>64</v>
      </c>
      <c r="M1" s="2" t="s">
        <v>65</v>
      </c>
      <c r="N1" s="2" t="s">
        <v>66</v>
      </c>
      <c r="O1" s="2" t="s">
        <v>67</v>
      </c>
      <c r="P1" s="2" t="s">
        <v>68</v>
      </c>
      <c r="Q1" s="2" t="s">
        <v>69</v>
      </c>
      <c r="R1" s="2" t="s">
        <v>70</v>
      </c>
      <c r="S1" s="2" t="s">
        <v>71</v>
      </c>
      <c r="T1" s="2" t="s">
        <v>72</v>
      </c>
      <c r="U1" s="2" t="s">
        <v>73</v>
      </c>
    </row>
    <row r="2" s="1" customFormat="1" spans="1:21">
      <c r="A2" s="3">
        <v>18197089683</v>
      </c>
      <c r="B2" s="1" t="s">
        <v>74</v>
      </c>
      <c r="C2" s="1" t="s">
        <v>75</v>
      </c>
      <c r="D2" s="1" t="s">
        <v>76</v>
      </c>
      <c r="E2" s="1" t="s">
        <v>51</v>
      </c>
      <c r="F2" s="1" t="s">
        <v>74</v>
      </c>
      <c r="G2" s="1" t="s">
        <v>77</v>
      </c>
      <c r="H2" s="1" t="s">
        <v>78</v>
      </c>
      <c r="I2" s="1" t="s">
        <v>79</v>
      </c>
      <c r="J2" s="1" t="s">
        <v>80</v>
      </c>
      <c r="K2" s="1" t="s">
        <v>79</v>
      </c>
      <c r="L2" s="1" t="s">
        <v>79</v>
      </c>
      <c r="M2" s="1" t="s">
        <v>81</v>
      </c>
      <c r="N2" s="1" t="s">
        <v>81</v>
      </c>
      <c r="O2" s="1" t="s">
        <v>82</v>
      </c>
      <c r="P2" s="1" t="s">
        <v>83</v>
      </c>
      <c r="Q2" s="1" t="s">
        <v>84</v>
      </c>
      <c r="R2" s="1" t="s">
        <v>85</v>
      </c>
      <c r="S2" s="1" t="s">
        <v>86</v>
      </c>
      <c r="T2" s="1" t="s">
        <v>87</v>
      </c>
      <c r="U2" s="1" t="s">
        <v>88</v>
      </c>
    </row>
    <row r="3" s="1" customFormat="1" spans="1:21">
      <c r="A3" s="3">
        <v>18193625603</v>
      </c>
      <c r="B3" s="1" t="s">
        <v>74</v>
      </c>
      <c r="C3" s="1" t="s">
        <v>89</v>
      </c>
      <c r="D3" s="1" t="s">
        <v>90</v>
      </c>
      <c r="E3" s="1" t="s">
        <v>47</v>
      </c>
      <c r="F3" s="1" t="s">
        <v>74</v>
      </c>
      <c r="G3" s="1" t="s">
        <v>77</v>
      </c>
      <c r="H3" s="1" t="s">
        <v>78</v>
      </c>
      <c r="I3" s="1" t="s">
        <v>91</v>
      </c>
      <c r="J3" s="1" t="s">
        <v>80</v>
      </c>
      <c r="K3" s="1" t="s">
        <v>91</v>
      </c>
      <c r="L3" s="1" t="s">
        <v>91</v>
      </c>
      <c r="M3" s="1" t="s">
        <v>81</v>
      </c>
      <c r="N3" s="1" t="s">
        <v>81</v>
      </c>
      <c r="O3" s="1" t="s">
        <v>82</v>
      </c>
      <c r="P3" s="1" t="s">
        <v>83</v>
      </c>
      <c r="Q3" s="1" t="s">
        <v>84</v>
      </c>
      <c r="R3" s="1" t="s">
        <v>92</v>
      </c>
      <c r="S3" s="1" t="s">
        <v>86</v>
      </c>
      <c r="T3" s="1" t="s">
        <v>87</v>
      </c>
      <c r="U3" s="1" t="s">
        <v>88</v>
      </c>
    </row>
    <row r="4" s="1" customFormat="1" spans="1:21">
      <c r="A4" s="3">
        <v>18193484872</v>
      </c>
      <c r="B4" s="1" t="s">
        <v>74</v>
      </c>
      <c r="C4" s="1" t="s">
        <v>93</v>
      </c>
      <c r="D4" s="1" t="s">
        <v>94</v>
      </c>
      <c r="E4" s="1" t="s">
        <v>44</v>
      </c>
      <c r="F4" s="1" t="s">
        <v>74</v>
      </c>
      <c r="G4" s="1" t="s">
        <v>77</v>
      </c>
      <c r="H4" s="1" t="s">
        <v>78</v>
      </c>
      <c r="I4" s="1" t="s">
        <v>95</v>
      </c>
      <c r="J4" s="1" t="s">
        <v>80</v>
      </c>
      <c r="K4" s="1" t="s">
        <v>95</v>
      </c>
      <c r="L4" s="1" t="s">
        <v>95</v>
      </c>
      <c r="M4" s="1" t="s">
        <v>81</v>
      </c>
      <c r="N4" s="1" t="s">
        <v>81</v>
      </c>
      <c r="O4" s="1" t="s">
        <v>82</v>
      </c>
      <c r="P4" s="1" t="s">
        <v>83</v>
      </c>
      <c r="Q4" s="1" t="s">
        <v>84</v>
      </c>
      <c r="R4" s="1" t="s">
        <v>96</v>
      </c>
      <c r="S4" s="1" t="s">
        <v>86</v>
      </c>
      <c r="T4" s="1" t="s">
        <v>87</v>
      </c>
      <c r="U4" s="1" t="s">
        <v>88</v>
      </c>
    </row>
    <row r="5" s="1" customFormat="1" spans="1:21">
      <c r="A5" s="3">
        <v>18113950889</v>
      </c>
      <c r="B5" s="1" t="s">
        <v>97</v>
      </c>
      <c r="C5" s="1" t="s">
        <v>98</v>
      </c>
      <c r="D5" s="1" t="s">
        <v>99</v>
      </c>
      <c r="E5" s="1" t="s">
        <v>31</v>
      </c>
      <c r="F5" s="1" t="s">
        <v>74</v>
      </c>
      <c r="G5" s="1" t="s">
        <v>77</v>
      </c>
      <c r="H5" s="1" t="s">
        <v>78</v>
      </c>
      <c r="I5" s="1" t="s">
        <v>100</v>
      </c>
      <c r="J5" s="1" t="s">
        <v>80</v>
      </c>
      <c r="K5" s="1" t="s">
        <v>100</v>
      </c>
      <c r="L5" s="1" t="s">
        <v>100</v>
      </c>
      <c r="M5" s="1" t="s">
        <v>81</v>
      </c>
      <c r="N5" s="1" t="s">
        <v>81</v>
      </c>
      <c r="O5" s="1" t="s">
        <v>82</v>
      </c>
      <c r="P5" s="1" t="s">
        <v>83</v>
      </c>
      <c r="Q5" s="1" t="s">
        <v>84</v>
      </c>
      <c r="R5" s="1" t="s">
        <v>101</v>
      </c>
      <c r="S5" s="1" t="s">
        <v>86</v>
      </c>
      <c r="T5" s="1" t="s">
        <v>87</v>
      </c>
      <c r="U5" s="1" t="s">
        <v>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2022-06-28T01:47:29Z</dcterms:created>
  <dcterms:modified xsi:type="dcterms:W3CDTF">2022-06-28T01:52:26Z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64D149F8488B417699DF7DF95F68B866</vt:lpwstr>
  </property>
  <property fmtid="{D5CDD505-2E9C-101B-9397-08002B2CF9AE}" pid="3" name="KSOProductBuildVer">
    <vt:lpwstr>2052-11.1.0.11830</vt:lpwstr>
  </property>
</Properties>
</file>