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<sst xmlns="http://schemas.openxmlformats.org/spreadsheetml/2006/main" count="906" uniqueCount="347">
  <si>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</si>
  <si>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</si>
  <si>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</si>
  <si>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</si>
  <si>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</si>
  <si>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</si>
  <si>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</si>
  <si>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</si>
  <si>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</si>
  <si>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</si>
  <si>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</si>
  <si>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</si>
  <si>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</si>
  <si>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</si>
  <si>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</si>
  <si>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</si>
  <si>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</si>
  <si>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</si>
  <si>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</si>
  <si>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</si>
  <si>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</si>
  <si>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</si>
  <si>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</si>
  <si>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</si>
  <si>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</si>
  <si>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17848685558	</t>
  </si>
  <si>
    <t>Ctrip</t>
  </si>
  <si>
    <t>正常</t>
  </si>
  <si>
    <t>[霍利奥克]D.套房及Spa酒店(D. Hotel Suites &amp; Spa)(40106533)</t>
  </si>
  <si>
    <t>标准间1特大床&lt;不退款&gt;&lt;2人入住&gt;</t>
  </si>
  <si>
    <t>USD</t>
  </si>
  <si>
    <t>Cannarella/Susan</t>
  </si>
  <si>
    <t>CA5326220628USD</t>
  </si>
  <si>
    <t>未提现</t>
  </si>
  <si>
    <t>携程开票</t>
  </si>
  <si>
    <t xml:space="preserve">	</t>
  </si>
  <si>
    <t xml:space="preserve">108456334	</t>
  </si>
  <si>
    <t xml:space="preserve">17909584662	</t>
  </si>
  <si>
    <t>[西布里奇福德]山毛榉休闲俱乐部酒店(The Beeches Hotel &amp; Leisure Club)(39586564)</t>
  </si>
  <si>
    <t>双床房&lt;不退款&gt;&lt;2人入住&gt;</t>
  </si>
  <si>
    <t>Batstone/Dinti</t>
  </si>
  <si>
    <t xml:space="preserve">2544048	</t>
  </si>
  <si>
    <t xml:space="preserve">EXP-1939000401	</t>
  </si>
  <si>
    <t xml:space="preserve">17913593723	</t>
  </si>
  <si>
    <t>[釜山]釜山海云台温德姆华美达安可酒店(Ramada Encore by Wyndham Busan Haeundae)(39043548)</t>
  </si>
  <si>
    <t>高级双人床房&lt;不退款&gt;&lt;2人入住&gt;</t>
  </si>
  <si>
    <t>HEO/SANGIG,HEO/MIN JUN,HEO/MIN SEO</t>
  </si>
  <si>
    <t>取消</t>
  </si>
  <si>
    <t xml:space="preserve">17945590095	</t>
  </si>
  <si>
    <t>[巴黎]贝尔塔酒店(Belta Hotel)(39049408)</t>
  </si>
  <si>
    <t>标准双床房&lt;不退款&gt;&lt;2人入住&gt;</t>
  </si>
  <si>
    <t>Nunez/Benigno Figueroa</t>
  </si>
  <si>
    <t xml:space="preserve">17955596216	</t>
  </si>
  <si>
    <t>[佛罗里达市]佛罗里达市大沼泽地宅院航道旅馆(Fairway Inn Florida City Homestead Everglades)(46896022)</t>
  </si>
  <si>
    <t>特大床房&lt;不退款&gt;&lt;2人入住&gt;</t>
  </si>
  <si>
    <t>Callahan/John</t>
  </si>
  <si>
    <t xml:space="preserve">2555867	</t>
  </si>
  <si>
    <t xml:space="preserve">76992839	</t>
  </si>
  <si>
    <t xml:space="preserve">17996290268	</t>
  </si>
  <si>
    <t>[威斯敏斯特城]凤凰酒店(Phoenix Hotel)(37203735)</t>
  </si>
  <si>
    <t>双床房&lt;2人入住&gt;&lt;不退款&gt;&lt;早餐&gt;</t>
  </si>
  <si>
    <t>Mound/Lawrence Stephen Connor</t>
  </si>
  <si>
    <t xml:space="preserve">2564114	</t>
  </si>
  <si>
    <t xml:space="preserve">18000078329	</t>
  </si>
  <si>
    <t>[多伦多]费尔蒙特皇家约克酒店(Fairmont Royal York Hotel)(37197507)</t>
  </si>
  <si>
    <t>费尔蒙客房&lt;不退款&gt;&lt;2人入住&gt;</t>
  </si>
  <si>
    <t>McLarty/Jack</t>
  </si>
  <si>
    <t xml:space="preserve">2564563	</t>
  </si>
  <si>
    <t xml:space="preserve">6549964	</t>
  </si>
  <si>
    <t xml:space="preserve">18000699400	</t>
  </si>
  <si>
    <t>[首尔]韩国酒店(Koreana Hotel)(37201037)</t>
  </si>
  <si>
    <t>标准大床房&lt;2人入住&gt;&lt;不退款&gt;</t>
  </si>
  <si>
    <t>Lee/Soojin</t>
  </si>
  <si>
    <t xml:space="preserve">18013993377	</t>
  </si>
  <si>
    <t>[华沙]大都会酒店(Hotel Metropol)(37046512)</t>
  </si>
  <si>
    <t>标准双人房&lt;不退款&gt;&lt;2人入住&gt;</t>
  </si>
  <si>
    <t>Rytwinska-Smigielska/Kamila,Smigielski/Marcin</t>
  </si>
  <si>
    <t xml:space="preserve">1211105	</t>
  </si>
  <si>
    <t xml:space="preserve">18049489280	</t>
  </si>
  <si>
    <t>[迈阿密泉]迈阿密机场EB酒店(EB Hotel Miami Airport)(47986601)</t>
  </si>
  <si>
    <t>标准特大床房&lt;不退款&gt;&lt;2人入住&gt;</t>
  </si>
  <si>
    <t>Fox/Carole</t>
  </si>
  <si>
    <t xml:space="preserve">2098632；2098634	</t>
  </si>
  <si>
    <t xml:space="preserve">18055805608	</t>
  </si>
  <si>
    <t>[兰卡威]兰卡威希格酒店(HIG Hotel Langkawi)(48410858)</t>
  </si>
  <si>
    <t>小型套房&lt;早餐&gt;&lt;不退款&gt;&lt;2人入住&gt;</t>
  </si>
  <si>
    <t>NABIHA/NURUL</t>
  </si>
  <si>
    <t xml:space="preserve">18071981794	</t>
  </si>
  <si>
    <t>Jager/Robert</t>
  </si>
  <si>
    <t xml:space="preserve">6560723	</t>
  </si>
  <si>
    <t xml:space="preserve">18125016625	</t>
  </si>
  <si>
    <t>[南安普敦]南安普敦港酒店(Southampton Harbour Hotel)(39648231)</t>
  </si>
  <si>
    <t>标准双人间&lt;不退款&gt;&lt;2人入住&gt;</t>
  </si>
  <si>
    <t>Mohr/Tobias</t>
  </si>
  <si>
    <t xml:space="preserve">9401SE123140	</t>
  </si>
  <si>
    <t xml:space="preserve">18129043911	</t>
  </si>
  <si>
    <t>[卡姆登]伦敦国王十字皇冠假日酒店(Crowne Plaza London Kings Cross, an IHG Hotel)(37200460)</t>
  </si>
  <si>
    <t>标准双床房&lt;2人入住&gt;&lt;不退款&gt;&lt;早餐&gt;</t>
  </si>
  <si>
    <t>Chaaya/Elie,Chaaya/Joseph</t>
  </si>
  <si>
    <t xml:space="preserve">18136590535	</t>
  </si>
  <si>
    <t>[布朗斯维尔]博卡奇卡套房酒店(Boca Chica Inn and Suites)(39672652)</t>
  </si>
  <si>
    <t>Limon/Marco</t>
  </si>
  <si>
    <t xml:space="preserve">2593640	</t>
  </si>
  <si>
    <t xml:space="preserve">17519868	</t>
  </si>
  <si>
    <t xml:space="preserve">18137202816	</t>
  </si>
  <si>
    <t>[曼彻斯特]曼彻斯特市中心皇冠假日酒店(Crowne Plaza Manchester City Centre, an IHG Hotel)(37208547)</t>
  </si>
  <si>
    <t>客房&lt;不退款&gt;&lt;2人入住&gt;</t>
  </si>
  <si>
    <t>CHAN/WAI YAN</t>
  </si>
  <si>
    <t xml:space="preserve">44460445	</t>
  </si>
  <si>
    <t xml:space="preserve">18151712847	</t>
  </si>
  <si>
    <t>[沃灵顿]沃灵顿乡村酒店(Village Hotel Warrington)(37213655)</t>
  </si>
  <si>
    <t>双人房&lt;不退款&gt;&lt;2人入住&gt;</t>
  </si>
  <si>
    <t>Cain/Victoria Louise</t>
  </si>
  <si>
    <t xml:space="preserve">111613204	</t>
  </si>
  <si>
    <t xml:space="preserve">18158224369	</t>
  </si>
  <si>
    <t>[马卡蒂]马卡蒂雅诗阁服务公寓(Ascott Makati)(39041092)</t>
  </si>
  <si>
    <t>两房豪华套房&lt;2人入住&gt;&lt;不退款&gt;&lt;早餐&gt;</t>
  </si>
  <si>
    <t>Fu/Weiwei,Jiang/Li</t>
  </si>
  <si>
    <t xml:space="preserve">6644198	</t>
  </si>
  <si>
    <t xml:space="preserve">18172246172	</t>
  </si>
  <si>
    <t>[布拉德福德]布拉德福德康铂酒店(HOTEL CAMPANILE BRADFORD)(39048811)</t>
  </si>
  <si>
    <t>标准大床房&lt;不退款&gt;&lt;2人入住&gt;</t>
  </si>
  <si>
    <t>Bibi/Hannaa</t>
  </si>
  <si>
    <t xml:space="preserve">34377UC004546	</t>
  </si>
  <si>
    <t xml:space="preserve">18174137091	</t>
  </si>
  <si>
    <t>[埃奇韦尔]伦敦北华美达酒店(Ramada London North)(39034382)</t>
  </si>
  <si>
    <t>Turner/Kelley</t>
  </si>
  <si>
    <t xml:space="preserve">2598879	</t>
  </si>
  <si>
    <t xml:space="preserve">18174171883	</t>
  </si>
  <si>
    <t>[科利奇帕克]亚特兰大机场凯隆酒店(Clarion Hotel Atlanta Airport)(39681241)</t>
  </si>
  <si>
    <t>客房1张特大床&lt;2人入住&gt;&lt;不退款&gt;&lt;早餐&gt;</t>
  </si>
  <si>
    <t>Jones/Dr. Mike</t>
  </si>
  <si>
    <t xml:space="preserve">18174181595	</t>
  </si>
  <si>
    <t>[斯劳]希尔顿伦敦希思罗机场5号航站楼酒店(Hilton London Heathrow Airport Terminal 5)(37221481)</t>
  </si>
  <si>
    <t>GAO/TIANCHENG,Tang/Chendong</t>
  </si>
  <si>
    <t xml:space="preserve">3269099290	</t>
  </si>
  <si>
    <t xml:space="preserve">18178789915	</t>
  </si>
  <si>
    <t>[普吉岛]卢巴斯布谊楼酒店(SHA Certified)(Lub Sbuy House Hotel(SHA Certified))(46875720)</t>
  </si>
  <si>
    <t>高级双床房&lt;不退款&gt;&lt;2人入住&gt;</t>
  </si>
  <si>
    <t>ZHENG/YU,ZHU/MING</t>
  </si>
  <si>
    <t xml:space="preserve">18178989330	</t>
  </si>
  <si>
    <t>高级山景房&lt;不退款&gt;&lt;2人入住&gt;</t>
  </si>
  <si>
    <t>Ishak/Hatijah</t>
  </si>
  <si>
    <t xml:space="preserve">18187906380	</t>
  </si>
  <si>
    <t>[加帝夫]加帝夫湾未来旅馆(Future Inn Cardiff Bay)(46901875)</t>
  </si>
  <si>
    <t>客房, 1 张大床和 1 张沙发床&lt;不退款&gt;&lt;2人入住&gt;</t>
  </si>
  <si>
    <t>Scales/William</t>
  </si>
  <si>
    <t xml:space="preserve">2600688	</t>
  </si>
  <si>
    <t xml:space="preserve">2022SE095435	</t>
  </si>
  <si>
    <t xml:space="preserve">18188081110	</t>
  </si>
  <si>
    <t>[西归浦市]酒店肯尼西归浦(Hotel Kenny seogwipo)(39649250)</t>
  </si>
  <si>
    <t>标准双人床房&lt;不退款&gt;&lt;2人入住&gt;</t>
  </si>
  <si>
    <t>KIM/RIRA</t>
  </si>
  <si>
    <t xml:space="preserve">22212439	</t>
  </si>
  <si>
    <t xml:space="preserve">18193587036	</t>
  </si>
  <si>
    <t>[利兹]利兹便捷酒店(EasyHotel Leeds)(39655357)</t>
  </si>
  <si>
    <t>标准间1双人床（无窗户）&lt;不退款&gt;&lt;2人入住&gt;</t>
  </si>
  <si>
    <t>Palmer/Jonathan</t>
  </si>
  <si>
    <t>，</t>
  </si>
  <si>
    <t>A220628100900481</t>
  </si>
  <si>
    <t>USD / HKD 当前参考汇率: 7.84655</t>
  </si>
  <si>
    <t>总计： 4741 USD/
37200.49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</si>
  <si>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</si>
  <si>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</si>
  <si>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</si>
  <si>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</si>
  <si>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</si>
  <si>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</si>
  <si>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</si>
  <si>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</si>
  <si>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</si>
  <si>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</si>
  <si>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</si>
  <si>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</si>
  <si>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</si>
  <si>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</si>
  <si>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</si>
  <si>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</si>
  <si>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</si>
  <si>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</si>
  <si>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</si>
  <si>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2600713</t>
  </si>
  <si>
    <t>酒店肯尼西归浦</t>
  </si>
  <si>
    <t>KIM RIRA</t>
  </si>
  <si>
    <t>2022-06-24</t>
  </si>
  <si>
    <t>2022-06-25</t>
  </si>
  <si>
    <t>退房日周结</t>
  </si>
  <si>
    <t>167.93</t>
  </si>
  <si>
    <t>25.00</t>
  </si>
  <si>
    <t>0</t>
  </si>
  <si>
    <t>0.00</t>
  </si>
  <si>
    <t>携程盛景国际直连</t>
  </si>
  <si>
    <t>01.010677</t>
  </si>
  <si>
    <t>2022-06-23 19:06:37</t>
  </si>
  <si>
    <t>否</t>
  </si>
  <si>
    <t>汇智国际旅游发展有限公司</t>
  </si>
  <si>
    <t>直连</t>
  </si>
  <si>
    <t>2600688</t>
  </si>
  <si>
    <t>加帝夫湾未来旅馆</t>
  </si>
  <si>
    <t>Scales William</t>
  </si>
  <si>
    <t>839.65</t>
  </si>
  <si>
    <t>125.00</t>
  </si>
  <si>
    <t>2022-06-23 18:35:25</t>
  </si>
  <si>
    <t>2022-06-22</t>
  </si>
  <si>
    <t>2599539</t>
  </si>
  <si>
    <t>兰卡威希格酒店</t>
  </si>
  <si>
    <t>Ishak Hatijah</t>
  </si>
  <si>
    <t>201.16</t>
  </si>
  <si>
    <t>30.00</t>
  </si>
  <si>
    <t>2022-06-22 17:51:50</t>
  </si>
  <si>
    <t>2598926</t>
  </si>
  <si>
    <t>希尔顿伦敦希思罗机场5号航站楼酒店</t>
  </si>
  <si>
    <t>GAO TIANCHENG,Tang Chendong</t>
  </si>
  <si>
    <t>1066.13</t>
  </si>
  <si>
    <t>159.00</t>
  </si>
  <si>
    <t>2022-06-22 05:29:05</t>
  </si>
  <si>
    <t>2598914</t>
  </si>
  <si>
    <t>亚特兰大机场凯隆酒店</t>
  </si>
  <si>
    <t>Jones Dr. Mike</t>
  </si>
  <si>
    <t>932.02</t>
  </si>
  <si>
    <t>139.00</t>
  </si>
  <si>
    <t>2022-06-22 04:37:32</t>
  </si>
  <si>
    <t>2598879</t>
  </si>
  <si>
    <t>伦敦北华美达酒店</t>
  </si>
  <si>
    <t>Turner Kelley</t>
  </si>
  <si>
    <t>1582.43</t>
  </si>
  <si>
    <t>236.00</t>
  </si>
  <si>
    <t>2022-06-22 02:51:25</t>
  </si>
  <si>
    <t>2022-06-21</t>
  </si>
  <si>
    <t>2598505</t>
  </si>
  <si>
    <t>CAMPANILE BRADFORD</t>
  </si>
  <si>
    <t>Bibi Hannaa</t>
  </si>
  <si>
    <t>375.63</t>
  </si>
  <si>
    <t>56.00</t>
  </si>
  <si>
    <t>2022-06-21 19:04:27</t>
  </si>
  <si>
    <t>2022-06-19</t>
  </si>
  <si>
    <t>2596830</t>
  </si>
  <si>
    <t>马卡蒂雅诗阁服务公寓</t>
  </si>
  <si>
    <t>Fu Weiwei,Jiang Li</t>
  </si>
  <si>
    <t>3325.76</t>
  </si>
  <si>
    <t>494.00</t>
  </si>
  <si>
    <t>2022-06-19 22:19:17</t>
  </si>
  <si>
    <t>2596192</t>
  </si>
  <si>
    <t>沃灵顿乡村酒店</t>
  </si>
  <si>
    <t>Cain Victoria Louise</t>
  </si>
  <si>
    <t>585.71</t>
  </si>
  <si>
    <t>87.00</t>
  </si>
  <si>
    <t>2022-06-19 05:19:11</t>
  </si>
  <si>
    <t>2022-06-17</t>
  </si>
  <si>
    <t>2593812</t>
  </si>
  <si>
    <t>曼彻斯特市中心皇冠假日酒店</t>
  </si>
  <si>
    <t>CHAN WAI YAN</t>
  </si>
  <si>
    <t>645.15</t>
  </si>
  <si>
    <t>96.00</t>
  </si>
  <si>
    <t>2022-06-17 11:58:17</t>
  </si>
  <si>
    <t>2593640</t>
  </si>
  <si>
    <t>布朗斯维尔博卡奇卡套房酒店</t>
  </si>
  <si>
    <t>Limon Marco</t>
  </si>
  <si>
    <t>678.75</t>
  </si>
  <si>
    <t>101.00</t>
  </si>
  <si>
    <t>2022-06-17 09:44:40</t>
  </si>
  <si>
    <t>2022-06-16</t>
  </si>
  <si>
    <t>2592673</t>
  </si>
  <si>
    <t>伦敦国王十字皇冠假日酒店</t>
  </si>
  <si>
    <t>Chaaya Elie,Chaaya Joseph</t>
  </si>
  <si>
    <t>2678.86</t>
  </si>
  <si>
    <t>398.00</t>
  </si>
  <si>
    <t>2022-06-16 12:13:46</t>
  </si>
  <si>
    <t>2022-06-15</t>
  </si>
  <si>
    <t>2591675</t>
  </si>
  <si>
    <t>南安普敦港酒店</t>
  </si>
  <si>
    <t>Mohr Tobias</t>
  </si>
  <si>
    <t>6661.71</t>
  </si>
  <si>
    <t>986.00</t>
  </si>
  <si>
    <t>2022-06-15 17:24:56</t>
  </si>
  <si>
    <t>2022-06-08</t>
  </si>
  <si>
    <t>2580854</t>
  </si>
  <si>
    <t>费尔蒙特皇家约克酒店</t>
  </si>
  <si>
    <t>Jager Robert</t>
  </si>
  <si>
    <t>1871.86</t>
  </si>
  <si>
    <t>280.00</t>
  </si>
  <si>
    <t>2022-06-08 10:21:22</t>
  </si>
  <si>
    <t>2022-06-05</t>
  </si>
  <si>
    <t>2577046</t>
  </si>
  <si>
    <t>NABIHA NURUL</t>
  </si>
  <si>
    <t>300.36</t>
  </si>
  <si>
    <t>45.00</t>
  </si>
  <si>
    <t>2022-06-05 10:46:30</t>
  </si>
  <si>
    <t>2022-06-04</t>
  </si>
  <si>
    <t>2576017</t>
  </si>
  <si>
    <t>迈阿密机场EB酒店</t>
  </si>
  <si>
    <t>Fox Carole</t>
  </si>
  <si>
    <t>2603.09</t>
  </si>
  <si>
    <t>390.00</t>
  </si>
  <si>
    <t>2022-06-04 03:16:20</t>
  </si>
  <si>
    <t>2022-05-28</t>
  </si>
  <si>
    <t>2567402</t>
  </si>
  <si>
    <t xml:space="preserve">大都会酒店 </t>
  </si>
  <si>
    <t>Rytwinska-Smigielska Kamila,Smigielski Marcin</t>
  </si>
  <si>
    <t>429.74</t>
  </si>
  <si>
    <t>64.00</t>
  </si>
  <si>
    <t>2022-05-28 22:48:08</t>
  </si>
  <si>
    <t>2022-05-26</t>
  </si>
  <si>
    <t>2564694</t>
  </si>
  <si>
    <t>韩国酒店</t>
  </si>
  <si>
    <t>Lee Soojin</t>
  </si>
  <si>
    <t>529.91</t>
  </si>
  <si>
    <t>79.00</t>
  </si>
  <si>
    <t>2022-05-26 20:43:37</t>
  </si>
  <si>
    <t>2564563</t>
  </si>
  <si>
    <t>McLarty Jack</t>
  </si>
  <si>
    <t>1864.74</t>
  </si>
  <si>
    <t>278.00</t>
  </si>
  <si>
    <t>2022-05-26 18:02:35</t>
  </si>
  <si>
    <t>2022-05-19</t>
  </si>
  <si>
    <t>2555867</t>
  </si>
  <si>
    <t>佛罗里达市大沼泽地宅院航道旅馆</t>
  </si>
  <si>
    <t>Callahan John</t>
  </si>
  <si>
    <t>636.09</t>
  </si>
  <si>
    <t>94.00</t>
  </si>
  <si>
    <t>2022-05-19 05:37:11</t>
  </si>
  <si>
    <t>2022-05-17</t>
  </si>
  <si>
    <t>2553823</t>
  </si>
  <si>
    <t>贝尔塔酒店</t>
  </si>
  <si>
    <t>Nunez Benigno Figueroa</t>
  </si>
  <si>
    <t>2421.48</t>
  </si>
  <si>
    <t>356.00</t>
  </si>
  <si>
    <t>2022-05-17 10:19:22</t>
  </si>
  <si>
    <t>2022-05-10</t>
  </si>
  <si>
    <t>2545054</t>
  </si>
  <si>
    <t>釜山海云台温德姆华美达安可酒店</t>
  </si>
  <si>
    <t>HEO SANGIG,HEO MIN JUN,HEO MIN SEO</t>
  </si>
  <si>
    <t>2022-05-10 11:12:26</t>
  </si>
  <si>
    <t>2022-05-09</t>
  </si>
  <si>
    <t>2544048</t>
  </si>
  <si>
    <t>比奇斯酒店及休闲中心</t>
  </si>
  <si>
    <t>Batstone Dinti</t>
  </si>
  <si>
    <t>547.82</t>
  </si>
  <si>
    <t>82.00</t>
  </si>
  <si>
    <t>2022-05-09 17:20:13</t>
  </si>
  <si>
    <t>2022-04-26</t>
  </si>
  <si>
    <t>2525106</t>
  </si>
  <si>
    <t>D Spa 套房酒店</t>
  </si>
  <si>
    <t>Cannarella Susan</t>
  </si>
  <si>
    <t>926.71</t>
  </si>
  <si>
    <t>141.00</t>
  </si>
  <si>
    <t>2022-04-26 08:05:25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</si>
</sst>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44737</v>
      </c>
      <c r="H2" s="4">
        <v>1</v>
      </c>
      <c r="I2" s="4">
        <v>1</v>
      </c>
      <c r="J2" s="4">
        <v>1</v>
      </c>
      <c r="K2" s="4" t="s">
        <v>30</v>
      </c>
      <c r="L2" s="4">
        <v>141</v>
      </c>
      <c r="M2" s="4">
        <v>141</v>
      </c>
      <c r="N2" s="4" t="s">
        <v>31</v>
      </c>
      <c r="O2" s="4" t="s">
        <v>32</v>
      </c>
      <c r="P2" s="4" t="s">
        <v>33</v>
      </c>
      <c r="Q2" s="4">
        <v>0</v>
      </c>
      <c r="R2" s="7">
        <v>44677</v>
      </c>
      <c r="S2" s="6">
        <v>44740</v>
      </c>
      <c r="T2" s="4" t="s">
        <v>34</v>
      </c>
      <c r="U2" s="4">
        <v>141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44736</v>
      </c>
      <c r="G3" s="6">
        <v>44737</v>
      </c>
      <c r="H3" s="4">
        <v>1</v>
      </c>
      <c r="I3" s="4">
        <v>1</v>
      </c>
      <c r="J3" s="4">
        <v>1</v>
      </c>
      <c r="K3" s="4" t="s">
        <v>30</v>
      </c>
      <c r="L3" s="4">
        <v>82</v>
      </c>
      <c r="M3" s="4">
        <v>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44690</v>
      </c>
      <c r="S3" s="6">
        <v>44740</v>
      </c>
      <c r="T3" s="4" t="s">
        <v>34</v>
      </c>
      <c r="U3" s="4">
        <v>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44736</v>
      </c>
      <c r="G4" s="6">
        <v>44737</v>
      </c>
      <c r="H4" s="4">
        <v>3</v>
      </c>
      <c r="I4" s="4">
        <v>1</v>
      </c>
      <c r="J4" s="4">
        <v>3</v>
      </c>
      <c r="K4" s="4" t="s">
        <v>30</v>
      </c>
      <c r="L4" s="4">
        <v>171</v>
      </c>
      <c r="M4" s="4">
        <v>171</v>
      </c>
      <c r="N4" s="4" t="s">
        <v>46</v>
      </c>
      <c r="O4" s="4" t="s">
        <v>32</v>
      </c>
      <c r="P4" s="4" t="s">
        <v>33</v>
      </c>
      <c r="Q4" s="4">
        <v>0</v>
      </c>
      <c r="R4" s="7">
        <v>44691</v>
      </c>
      <c r="S4" s="6">
        <v>44740</v>
      </c>
      <c r="T4" s="4" t="s">
        <v>34</v>
      </c>
      <c r="U4" s="4">
        <v>171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47</v>
      </c>
      <c r="D5" s="4" t="s">
        <v>44</v>
      </c>
      <c r="E5" s="4" t="s">
        <v>45</v>
      </c>
      <c r="F5" s="6">
        <v>44736</v>
      </c>
      <c r="G5" s="6">
        <v>44737</v>
      </c>
      <c r="H5" s="4">
        <v>3</v>
      </c>
      <c r="I5" s="4">
        <v>1</v>
      </c>
      <c r="J5" s="4">
        <v>3</v>
      </c>
      <c r="K5" s="4" t="s">
        <v>30</v>
      </c>
      <c r="L5" s="4">
        <v>-171</v>
      </c>
      <c r="M5" s="4">
        <v>-171</v>
      </c>
      <c r="N5" s="4" t="s">
        <v>46</v>
      </c>
      <c r="O5" s="4" t="s">
        <v>32</v>
      </c>
      <c r="P5" s="4" t="s">
        <v>33</v>
      </c>
      <c r="Q5" s="4">
        <v>0</v>
      </c>
      <c r="R5" s="7">
        <v>44691</v>
      </c>
      <c r="S5" s="6">
        <v>44740</v>
      </c>
      <c r="T5" s="4" t="s">
        <v>34</v>
      </c>
      <c r="U5" s="4">
        <v>-171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44735</v>
      </c>
      <c r="G6" s="6">
        <v>44737</v>
      </c>
      <c r="H6" s="4">
        <v>1</v>
      </c>
      <c r="I6" s="4">
        <v>2</v>
      </c>
      <c r="J6" s="4">
        <v>2</v>
      </c>
      <c r="K6" s="4" t="s">
        <v>30</v>
      </c>
      <c r="L6" s="4">
        <v>356</v>
      </c>
      <c r="M6" s="4">
        <v>356</v>
      </c>
      <c r="N6" s="4" t="s">
        <v>51</v>
      </c>
      <c r="O6" s="4" t="s">
        <v>32</v>
      </c>
      <c r="P6" s="4" t="s">
        <v>33</v>
      </c>
      <c r="Q6" s="4">
        <v>0</v>
      </c>
      <c r="R6" s="7">
        <v>44698</v>
      </c>
      <c r="S6" s="6">
        <v>44740</v>
      </c>
      <c r="T6" s="4" t="s">
        <v>34</v>
      </c>
      <c r="U6" s="4">
        <v>356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44736</v>
      </c>
      <c r="G7" s="6">
        <v>44737</v>
      </c>
      <c r="H7" s="4">
        <v>1</v>
      </c>
      <c r="I7" s="4">
        <v>1</v>
      </c>
      <c r="J7" s="4">
        <v>1</v>
      </c>
      <c r="K7" s="4" t="s">
        <v>30</v>
      </c>
      <c r="L7" s="4">
        <v>94</v>
      </c>
      <c r="M7" s="4">
        <v>94</v>
      </c>
      <c r="N7" s="4" t="s">
        <v>55</v>
      </c>
      <c r="O7" s="4" t="s">
        <v>32</v>
      </c>
      <c r="P7" s="4" t="s">
        <v>33</v>
      </c>
      <c r="Q7" s="4">
        <v>0</v>
      </c>
      <c r="R7" s="7">
        <v>44700</v>
      </c>
      <c r="S7" s="6">
        <v>44740</v>
      </c>
      <c r="T7" s="4" t="s">
        <v>34</v>
      </c>
      <c r="U7" s="4">
        <v>94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44736</v>
      </c>
      <c r="G8" s="6">
        <v>44737</v>
      </c>
      <c r="H8" s="4">
        <v>1</v>
      </c>
      <c r="I8" s="4">
        <v>1</v>
      </c>
      <c r="J8" s="4">
        <v>1</v>
      </c>
      <c r="K8" s="4" t="s">
        <v>30</v>
      </c>
      <c r="L8" s="4">
        <v>205</v>
      </c>
      <c r="M8" s="4">
        <v>205</v>
      </c>
      <c r="N8" s="4" t="s">
        <v>61</v>
      </c>
      <c r="O8" s="4" t="s">
        <v>32</v>
      </c>
      <c r="P8" s="4" t="s">
        <v>33</v>
      </c>
      <c r="Q8" s="4">
        <v>0</v>
      </c>
      <c r="R8" s="7">
        <v>44707</v>
      </c>
      <c r="S8" s="6">
        <v>44740</v>
      </c>
      <c r="T8" s="4" t="s">
        <v>34</v>
      </c>
      <c r="U8" s="4">
        <v>205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47</v>
      </c>
      <c r="D9" s="4" t="s">
        <v>59</v>
      </c>
      <c r="E9" s="4" t="s">
        <v>60</v>
      </c>
      <c r="F9" s="6">
        <v>44736</v>
      </c>
      <c r="G9" s="6">
        <v>44737</v>
      </c>
      <c r="H9" s="4">
        <v>1</v>
      </c>
      <c r="I9" s="4">
        <v>1</v>
      </c>
      <c r="J9" s="4">
        <v>1</v>
      </c>
      <c r="K9" s="4" t="s">
        <v>30</v>
      </c>
      <c r="L9" s="4">
        <v>-205</v>
      </c>
      <c r="M9" s="4">
        <v>-205</v>
      </c>
      <c r="N9" s="4" t="s">
        <v>61</v>
      </c>
      <c r="O9" s="4" t="s">
        <v>32</v>
      </c>
      <c r="P9" s="4" t="s">
        <v>33</v>
      </c>
      <c r="Q9" s="4">
        <v>0</v>
      </c>
      <c r="R9" s="7">
        <v>44707</v>
      </c>
      <c r="S9" s="6">
        <v>44740</v>
      </c>
      <c r="T9" s="4" t="s">
        <v>34</v>
      </c>
      <c r="U9" s="4">
        <v>-205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44736</v>
      </c>
      <c r="G10" s="6">
        <v>44737</v>
      </c>
      <c r="H10" s="4">
        <v>1</v>
      </c>
      <c r="I10" s="4">
        <v>1</v>
      </c>
      <c r="J10" s="4">
        <v>1</v>
      </c>
      <c r="K10" s="4" t="s">
        <v>30</v>
      </c>
      <c r="L10" s="4">
        <v>278</v>
      </c>
      <c r="M10" s="4">
        <v>278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44707</v>
      </c>
      <c r="S10" s="6">
        <v>44740</v>
      </c>
      <c r="T10" s="4" t="s">
        <v>34</v>
      </c>
      <c r="U10" s="4">
        <v>278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44736</v>
      </c>
      <c r="G11" s="6">
        <v>44737</v>
      </c>
      <c r="H11" s="4">
        <v>1</v>
      </c>
      <c r="I11" s="4">
        <v>1</v>
      </c>
      <c r="J11" s="4">
        <v>1</v>
      </c>
      <c r="K11" s="4" t="s">
        <v>30</v>
      </c>
      <c r="L11" s="4">
        <v>79</v>
      </c>
      <c r="M11" s="4">
        <v>79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44707</v>
      </c>
      <c r="S11" s="6">
        <v>44740</v>
      </c>
      <c r="T11" s="4" t="s">
        <v>34</v>
      </c>
      <c r="U11" s="4">
        <v>79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44736</v>
      </c>
      <c r="G12" s="6">
        <v>44737</v>
      </c>
      <c r="H12" s="4">
        <v>1</v>
      </c>
      <c r="I12" s="4">
        <v>1</v>
      </c>
      <c r="J12" s="4">
        <v>1</v>
      </c>
      <c r="K12" s="4" t="s">
        <v>30</v>
      </c>
      <c r="L12" s="4">
        <v>64</v>
      </c>
      <c r="M12" s="4">
        <v>64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44709</v>
      </c>
      <c r="S12" s="6">
        <v>44740</v>
      </c>
      <c r="T12" s="4" t="s">
        <v>34</v>
      </c>
      <c r="U12" s="4">
        <v>64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44736</v>
      </c>
      <c r="G13" s="6">
        <v>44737</v>
      </c>
      <c r="H13" s="4">
        <v>2</v>
      </c>
      <c r="I13" s="4">
        <v>1</v>
      </c>
      <c r="J13" s="4">
        <v>2</v>
      </c>
      <c r="K13" s="4" t="s">
        <v>30</v>
      </c>
      <c r="L13" s="4">
        <v>390</v>
      </c>
      <c r="M13" s="4">
        <v>390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44716</v>
      </c>
      <c r="S13" s="6">
        <v>44740</v>
      </c>
      <c r="T13" s="4" t="s">
        <v>34</v>
      </c>
      <c r="U13" s="4">
        <v>390</v>
      </c>
      <c r="V13" s="4">
        <v>0</v>
      </c>
      <c r="W13" s="4">
        <v>0</v>
      </c>
      <c r="X13" s="4" t="s">
        <v>35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44736</v>
      </c>
      <c r="G14" s="6">
        <v>44737</v>
      </c>
      <c r="H14" s="4">
        <v>1</v>
      </c>
      <c r="I14" s="4">
        <v>1</v>
      </c>
      <c r="J14" s="4">
        <v>1</v>
      </c>
      <c r="K14" s="4" t="s">
        <v>30</v>
      </c>
      <c r="L14" s="4">
        <v>45</v>
      </c>
      <c r="M14" s="4">
        <v>45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44717</v>
      </c>
      <c r="S14" s="6">
        <v>44740</v>
      </c>
      <c r="T14" s="4" t="s">
        <v>34</v>
      </c>
      <c r="U14" s="4">
        <v>45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64</v>
      </c>
      <c r="E15" s="4" t="s">
        <v>65</v>
      </c>
      <c r="F15" s="6">
        <v>44736</v>
      </c>
      <c r="G15" s="6">
        <v>44737</v>
      </c>
      <c r="H15" s="4">
        <v>1</v>
      </c>
      <c r="I15" s="4">
        <v>1</v>
      </c>
      <c r="J15" s="4">
        <v>1</v>
      </c>
      <c r="K15" s="4" t="s">
        <v>30</v>
      </c>
      <c r="L15" s="4">
        <v>280</v>
      </c>
      <c r="M15" s="4">
        <v>280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44720</v>
      </c>
      <c r="S15" s="6">
        <v>44740</v>
      </c>
      <c r="T15" s="4" t="s">
        <v>34</v>
      </c>
      <c r="U15" s="4">
        <v>280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44734</v>
      </c>
      <c r="G16" s="6">
        <v>44737</v>
      </c>
      <c r="H16" s="4">
        <v>1</v>
      </c>
      <c r="I16" s="4">
        <v>3</v>
      </c>
      <c r="J16" s="4">
        <v>3</v>
      </c>
      <c r="K16" s="4" t="s">
        <v>30</v>
      </c>
      <c r="L16" s="4">
        <v>986</v>
      </c>
      <c r="M16" s="4">
        <v>986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44740</v>
      </c>
      <c r="T16" s="4" t="s">
        <v>34</v>
      </c>
      <c r="U16" s="4">
        <v>986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44735</v>
      </c>
      <c r="G17" s="6">
        <v>44737</v>
      </c>
      <c r="H17" s="4">
        <v>1</v>
      </c>
      <c r="I17" s="4">
        <v>2</v>
      </c>
      <c r="J17" s="4">
        <v>2</v>
      </c>
      <c r="K17" s="4" t="s">
        <v>30</v>
      </c>
      <c r="L17" s="4">
        <v>398</v>
      </c>
      <c r="M17" s="4">
        <v>398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44728</v>
      </c>
      <c r="S17" s="6">
        <v>44740</v>
      </c>
      <c r="T17" s="4" t="s">
        <v>34</v>
      </c>
      <c r="U17" s="4">
        <v>398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29</v>
      </c>
      <c r="F18" s="6">
        <v>44736</v>
      </c>
      <c r="G18" s="6">
        <v>44737</v>
      </c>
      <c r="H18" s="4">
        <v>1</v>
      </c>
      <c r="I18" s="4">
        <v>1</v>
      </c>
      <c r="J18" s="4">
        <v>1</v>
      </c>
      <c r="K18" s="4" t="s">
        <v>30</v>
      </c>
      <c r="L18" s="4">
        <v>101</v>
      </c>
      <c r="M18" s="4">
        <v>101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44740</v>
      </c>
      <c r="T18" s="4" t="s">
        <v>34</v>
      </c>
      <c r="U18" s="4">
        <v>101</v>
      </c>
      <c r="V18" s="4">
        <v>0</v>
      </c>
      <c r="W18" s="4">
        <v>0</v>
      </c>
      <c r="X18" s="4" t="s">
        <v>102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44736</v>
      </c>
      <c r="G19" s="6">
        <v>44737</v>
      </c>
      <c r="H19" s="4">
        <v>1</v>
      </c>
      <c r="I19" s="4">
        <v>1</v>
      </c>
      <c r="J19" s="4">
        <v>1</v>
      </c>
      <c r="K19" s="4" t="s">
        <v>30</v>
      </c>
      <c r="L19" s="4">
        <v>96</v>
      </c>
      <c r="M19" s="4">
        <v>96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44729</v>
      </c>
      <c r="S19" s="6">
        <v>44740</v>
      </c>
      <c r="T19" s="4" t="s">
        <v>34</v>
      </c>
      <c r="U19" s="4">
        <v>96</v>
      </c>
      <c r="V19" s="4">
        <v>0</v>
      </c>
      <c r="W19" s="4">
        <v>0</v>
      </c>
      <c r="X19" s="4" t="s">
        <v>35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44736</v>
      </c>
      <c r="G20" s="6">
        <v>44737</v>
      </c>
      <c r="H20" s="4">
        <v>1</v>
      </c>
      <c r="I20" s="4">
        <v>1</v>
      </c>
      <c r="J20" s="4">
        <v>1</v>
      </c>
      <c r="K20" s="4" t="s">
        <v>30</v>
      </c>
      <c r="L20" s="4">
        <v>87</v>
      </c>
      <c r="M20" s="4">
        <v>87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44731</v>
      </c>
      <c r="S20" s="6">
        <v>44740</v>
      </c>
      <c r="T20" s="4" t="s">
        <v>34</v>
      </c>
      <c r="U20" s="4">
        <v>87</v>
      </c>
      <c r="V20" s="4">
        <v>0</v>
      </c>
      <c r="W20" s="4">
        <v>0</v>
      </c>
      <c r="X20" s="4" t="s">
        <v>35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44735</v>
      </c>
      <c r="G21" s="6">
        <v>44737</v>
      </c>
      <c r="H21" s="4">
        <v>1</v>
      </c>
      <c r="I21" s="4">
        <v>2</v>
      </c>
      <c r="J21" s="4">
        <v>2</v>
      </c>
      <c r="K21" s="4" t="s">
        <v>30</v>
      </c>
      <c r="L21" s="4">
        <v>494</v>
      </c>
      <c r="M21" s="4">
        <v>494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44731</v>
      </c>
      <c r="S21" s="6">
        <v>44740</v>
      </c>
      <c r="T21" s="4" t="s">
        <v>34</v>
      </c>
      <c r="U21" s="4">
        <v>494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44736</v>
      </c>
      <c r="G22" s="6">
        <v>44737</v>
      </c>
      <c r="H22" s="4">
        <v>1</v>
      </c>
      <c r="I22" s="4">
        <v>1</v>
      </c>
      <c r="J22" s="4">
        <v>1</v>
      </c>
      <c r="K22" s="4" t="s">
        <v>30</v>
      </c>
      <c r="L22" s="4">
        <v>56</v>
      </c>
      <c r="M22" s="4">
        <v>56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44733</v>
      </c>
      <c r="S22" s="6">
        <v>44740</v>
      </c>
      <c r="T22" s="4" t="s">
        <v>34</v>
      </c>
      <c r="U22" s="4">
        <v>56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50</v>
      </c>
      <c r="F23" s="6">
        <v>44735</v>
      </c>
      <c r="G23" s="6">
        <v>44737</v>
      </c>
      <c r="H23" s="4">
        <v>1</v>
      </c>
      <c r="I23" s="4">
        <v>2</v>
      </c>
      <c r="J23" s="4">
        <v>2</v>
      </c>
      <c r="K23" s="4" t="s">
        <v>30</v>
      </c>
      <c r="L23" s="4">
        <v>236</v>
      </c>
      <c r="M23" s="4">
        <v>236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44734</v>
      </c>
      <c r="S23" s="6">
        <v>44740</v>
      </c>
      <c r="T23" s="4" t="s">
        <v>34</v>
      </c>
      <c r="U23" s="4">
        <v>236</v>
      </c>
      <c r="V23" s="4">
        <v>0</v>
      </c>
      <c r="W23" s="4">
        <v>0</v>
      </c>
      <c r="X23" s="4" t="s">
        <v>127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44736</v>
      </c>
      <c r="G24" s="6">
        <v>44737</v>
      </c>
      <c r="H24" s="4">
        <v>1</v>
      </c>
      <c r="I24" s="4">
        <v>1</v>
      </c>
      <c r="J24" s="4">
        <v>1</v>
      </c>
      <c r="K24" s="4" t="s">
        <v>30</v>
      </c>
      <c r="L24" s="4">
        <v>139</v>
      </c>
      <c r="M24" s="4">
        <v>139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44734</v>
      </c>
      <c r="S24" s="6">
        <v>44740</v>
      </c>
      <c r="T24" s="4" t="s">
        <v>34</v>
      </c>
      <c r="U24" s="4">
        <v>139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50</v>
      </c>
      <c r="F25" s="6">
        <v>44736</v>
      </c>
      <c r="G25" s="6">
        <v>44737</v>
      </c>
      <c r="H25" s="4">
        <v>1</v>
      </c>
      <c r="I25" s="4">
        <v>1</v>
      </c>
      <c r="J25" s="4">
        <v>1</v>
      </c>
      <c r="K25" s="4" t="s">
        <v>30</v>
      </c>
      <c r="L25" s="4">
        <v>159</v>
      </c>
      <c r="M25" s="4">
        <v>159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44734</v>
      </c>
      <c r="S25" s="6">
        <v>44740</v>
      </c>
      <c r="T25" s="4" t="s">
        <v>34</v>
      </c>
      <c r="U25" s="4">
        <v>159</v>
      </c>
      <c r="V25" s="4">
        <v>0</v>
      </c>
      <c r="W25" s="4">
        <v>0</v>
      </c>
      <c r="X25" s="4" t="s">
        <v>35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44736</v>
      </c>
      <c r="G26" s="6">
        <v>44737</v>
      </c>
      <c r="H26" s="4">
        <v>1</v>
      </c>
      <c r="I26" s="4">
        <v>1</v>
      </c>
      <c r="J26" s="4">
        <v>1</v>
      </c>
      <c r="K26" s="4" t="s">
        <v>30</v>
      </c>
      <c r="L26" s="4">
        <v>18</v>
      </c>
      <c r="M26" s="4">
        <v>18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44734</v>
      </c>
      <c r="S26" s="6">
        <v>44740</v>
      </c>
      <c r="T26" s="4" t="s">
        <v>34</v>
      </c>
      <c r="U26" s="4">
        <v>18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136</v>
      </c>
      <c r="B27" s="4" t="s">
        <v>26</v>
      </c>
      <c r="C27" s="4" t="s">
        <v>47</v>
      </c>
      <c r="D27" s="4" t="s">
        <v>137</v>
      </c>
      <c r="E27" s="4" t="s">
        <v>138</v>
      </c>
      <c r="F27" s="6">
        <v>44736</v>
      </c>
      <c r="G27" s="6">
        <v>44737</v>
      </c>
      <c r="H27" s="4">
        <v>1</v>
      </c>
      <c r="I27" s="4">
        <v>1</v>
      </c>
      <c r="J27" s="4">
        <v>1</v>
      </c>
      <c r="K27" s="4" t="s">
        <v>30</v>
      </c>
      <c r="L27" s="4">
        <v>-18</v>
      </c>
      <c r="M27" s="4">
        <v>-18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44734</v>
      </c>
      <c r="S27" s="6">
        <v>44740</v>
      </c>
      <c r="T27" s="4" t="s">
        <v>34</v>
      </c>
      <c r="U27" s="4">
        <v>-18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84</v>
      </c>
      <c r="E28" s="4" t="s">
        <v>141</v>
      </c>
      <c r="F28" s="6">
        <v>44736</v>
      </c>
      <c r="G28" s="6">
        <v>44737</v>
      </c>
      <c r="H28" s="4">
        <v>1</v>
      </c>
      <c r="I28" s="4">
        <v>1</v>
      </c>
      <c r="J28" s="4">
        <v>1</v>
      </c>
      <c r="K28" s="4" t="s">
        <v>30</v>
      </c>
      <c r="L28" s="4">
        <v>30</v>
      </c>
      <c r="M28" s="4">
        <v>30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44734</v>
      </c>
      <c r="S28" s="6">
        <v>44740</v>
      </c>
      <c r="T28" s="4" t="s">
        <v>34</v>
      </c>
      <c r="U28" s="4">
        <v>30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 t="s">
        <v>145</v>
      </c>
      <c r="F29" s="6">
        <v>44736</v>
      </c>
      <c r="G29" s="6">
        <v>44737</v>
      </c>
      <c r="H29" s="4">
        <v>1</v>
      </c>
      <c r="I29" s="4">
        <v>1</v>
      </c>
      <c r="J29" s="4">
        <v>1</v>
      </c>
      <c r="K29" s="4" t="s">
        <v>30</v>
      </c>
      <c r="L29" s="4">
        <v>125</v>
      </c>
      <c r="M29" s="4">
        <v>125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44735</v>
      </c>
      <c r="S29" s="6">
        <v>44740</v>
      </c>
      <c r="T29" s="4" t="s">
        <v>34</v>
      </c>
      <c r="U29" s="4">
        <v>125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44736</v>
      </c>
      <c r="G30" s="6">
        <v>44737</v>
      </c>
      <c r="H30" s="4">
        <v>1</v>
      </c>
      <c r="I30" s="4">
        <v>1</v>
      </c>
      <c r="J30" s="4">
        <v>1</v>
      </c>
      <c r="K30" s="4" t="s">
        <v>30</v>
      </c>
      <c r="L30" s="4">
        <v>25</v>
      </c>
      <c r="M30" s="4">
        <v>25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44735</v>
      </c>
      <c r="S30" s="6">
        <v>44740</v>
      </c>
      <c r="T30" s="4" t="s">
        <v>34</v>
      </c>
      <c r="U30" s="4">
        <v>25</v>
      </c>
      <c r="V30" s="4">
        <v>0</v>
      </c>
      <c r="W30" s="4">
        <v>0</v>
      </c>
      <c r="X30" s="4" t="s">
        <v>35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44736</v>
      </c>
      <c r="G31" s="6">
        <v>44737</v>
      </c>
      <c r="H31" s="4">
        <v>1</v>
      </c>
      <c r="I31" s="4">
        <v>1</v>
      </c>
      <c r="J31" s="4">
        <v>1</v>
      </c>
      <c r="K31" s="4" t="s">
        <v>30</v>
      </c>
      <c r="L31" s="4">
        <v>134</v>
      </c>
      <c r="M31" s="4">
        <v>134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44736</v>
      </c>
      <c r="S31" s="6">
        <v>44740</v>
      </c>
      <c r="T31" s="4" t="s">
        <v>34</v>
      </c>
      <c r="U31" s="4">
        <v>134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154</v>
      </c>
      <c r="B32" s="4" t="s">
        <v>26</v>
      </c>
      <c r="C32" s="4" t="s">
        <v>47</v>
      </c>
      <c r="D32" s="4" t="s">
        <v>155</v>
      </c>
      <c r="E32" s="4" t="s">
        <v>156</v>
      </c>
      <c r="F32" s="6">
        <v>44736</v>
      </c>
      <c r="G32" s="6">
        <v>44737</v>
      </c>
      <c r="H32" s="4">
        <v>1</v>
      </c>
      <c r="I32" s="4">
        <v>1</v>
      </c>
      <c r="J32" s="4">
        <v>1</v>
      </c>
      <c r="K32" s="4" t="s">
        <v>30</v>
      </c>
      <c r="L32" s="4">
        <v>-134</v>
      </c>
      <c r="M32" s="4">
        <v>-134</v>
      </c>
      <c r="N32" s="4" t="s">
        <v>157</v>
      </c>
      <c r="O32" s="4" t="s">
        <v>32</v>
      </c>
      <c r="P32" s="4" t="s">
        <v>33</v>
      </c>
      <c r="Q32" s="4">
        <v>0</v>
      </c>
      <c r="R32" s="7">
        <v>44736</v>
      </c>
      <c r="S32" s="6">
        <v>44740</v>
      </c>
      <c r="T32" s="4" t="s">
        <v>34</v>
      </c>
      <c r="U32" s="4">
        <v>-134</v>
      </c>
      <c r="V32" s="4">
        <v>0</v>
      </c>
      <c r="W32" s="4">
        <v>0</v>
      </c>
      <c r="X32" s="4" t="s">
        <v>35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spans="1:9">
      <c r="A2" s="5">
        <v>17848685558</v>
      </c>
      <c r="B2" s="6">
        <v>44736</v>
      </c>
      <c r="C2" s="6">
        <v>44737</v>
      </c>
      <c r="D2" s="4">
        <v>141</v>
      </c>
      <c r="E2" s="4" t="str">
        <f>VLOOKUP(A2,HOP!A:L,12,0)</f>
        <v>141.00</v>
      </c>
      <c r="F2" s="4" t="str">
        <f>VLOOKUP(A2,HOP!A:C,3,0)</f>
        <v>2525106</v>
      </c>
      <c r="G2" s="4">
        <f>D2-E2</f>
        <v>0</v>
      </c>
      <c r="H2" s="4" t="str">
        <f>$H$1&amp;F2</f>
        <v>，2525106</v>
      </c>
      <c r="I2" s="4" t="str">
        <f>VLOOKUP(A2,HOP!A:U,21,0)</f>
        <v>直连</v>
      </c>
    </row>
    <row r="3" s="4" customFormat="1" spans="1:9">
      <c r="A3" s="5">
        <v>17909584662</v>
      </c>
      <c r="B3" s="6">
        <v>44736</v>
      </c>
      <c r="C3" s="6">
        <v>44737</v>
      </c>
      <c r="D3" s="4">
        <v>82</v>
      </c>
      <c r="E3" s="4" t="str">
        <f>VLOOKUP(A3,HOP!A:L,12,0)</f>
        <v>82.00</v>
      </c>
      <c r="F3" s="4" t="str">
        <f>VLOOKUP(A3,HOP!A:C,3,0)</f>
        <v>2544048</v>
      </c>
      <c r="G3" s="4">
        <f t="shared" ref="G3:G28" si="0">D3-E3</f>
        <v>0</v>
      </c>
      <c r="H3" s="4" t="str">
        <f t="shared" ref="H3:H28" si="1">$H$1&amp;F3</f>
        <v>，2544048</v>
      </c>
      <c r="I3" s="4" t="str">
        <f>VLOOKUP(A3,HOP!A:U,21,0)</f>
        <v>直连</v>
      </c>
    </row>
    <row r="4" s="4" customFormat="1" hidden="1" spans="1:9">
      <c r="A4" s="5">
        <v>17913593723</v>
      </c>
      <c r="B4" s="6">
        <v>44736</v>
      </c>
      <c r="C4" s="6">
        <v>44737</v>
      </c>
      <c r="D4" s="4">
        <v>0</v>
      </c>
      <c r="E4" s="4" t="str">
        <f>VLOOKUP(A4,HOP!A:L,12,0)</f>
        <v>0.00</v>
      </c>
      <c r="F4" s="4" t="str">
        <f>VLOOKUP(A4,HOP!A:C,3,0)</f>
        <v>2545054</v>
      </c>
      <c r="G4" s="4">
        <f t="shared" si="0"/>
        <v>0</v>
      </c>
      <c r="H4" s="4" t="str">
        <f t="shared" si="1"/>
        <v>，2545054</v>
      </c>
      <c r="I4" s="4" t="str">
        <f>VLOOKUP(A4,HOP!A:U,21,0)</f>
        <v>直连</v>
      </c>
    </row>
    <row r="5" s="4" customFormat="1" spans="1:9">
      <c r="A5" s="5">
        <v>17945590095</v>
      </c>
      <c r="B5" s="6">
        <v>44735</v>
      </c>
      <c r="C5" s="6">
        <v>44737</v>
      </c>
      <c r="D5" s="4">
        <v>356</v>
      </c>
      <c r="E5" s="4" t="str">
        <f>VLOOKUP(A5,HOP!A:L,12,0)</f>
        <v>356.00</v>
      </c>
      <c r="F5" s="4" t="str">
        <f>VLOOKUP(A5,HOP!A:C,3,0)</f>
        <v>2553823</v>
      </c>
      <c r="G5" s="4">
        <f t="shared" si="0"/>
        <v>0</v>
      </c>
      <c r="H5" s="4" t="str">
        <f t="shared" si="1"/>
        <v>，2553823</v>
      </c>
      <c r="I5" s="4" t="str">
        <f>VLOOKUP(A5,HOP!A:U,21,0)</f>
        <v>直连</v>
      </c>
    </row>
    <row r="6" s="4" customFormat="1" spans="1:9">
      <c r="A6" s="5">
        <v>17955596216</v>
      </c>
      <c r="B6" s="6">
        <v>44736</v>
      </c>
      <c r="C6" s="6">
        <v>44737</v>
      </c>
      <c r="D6" s="4">
        <v>94</v>
      </c>
      <c r="E6" s="4" t="str">
        <f>VLOOKUP(A6,HOP!A:L,12,0)</f>
        <v>94.00</v>
      </c>
      <c r="F6" s="4" t="str">
        <f>VLOOKUP(A6,HOP!A:C,3,0)</f>
        <v>2555867</v>
      </c>
      <c r="G6" s="4">
        <f t="shared" si="0"/>
        <v>0</v>
      </c>
      <c r="H6" s="4" t="str">
        <f t="shared" si="1"/>
        <v>，2555867</v>
      </c>
      <c r="I6" s="4" t="str">
        <f>VLOOKUP(A6,HOP!A:U,21,0)</f>
        <v>直连</v>
      </c>
    </row>
    <row r="7" s="4" customFormat="1" hidden="1" spans="1:9">
      <c r="A7" s="5">
        <v>17996290268</v>
      </c>
      <c r="B7" s="6">
        <v>44736</v>
      </c>
      <c r="C7" s="6">
        <v>44737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18000078329</v>
      </c>
      <c r="B8" s="6">
        <v>44736</v>
      </c>
      <c r="C8" s="6">
        <v>44737</v>
      </c>
      <c r="D8" s="4">
        <v>278</v>
      </c>
      <c r="E8" s="4" t="str">
        <f>VLOOKUP(A8,HOP!A:L,12,0)</f>
        <v>278.00</v>
      </c>
      <c r="F8" s="4" t="str">
        <f>VLOOKUP(A8,HOP!A:C,3,0)</f>
        <v>2564563</v>
      </c>
      <c r="G8" s="4">
        <f t="shared" si="0"/>
        <v>0</v>
      </c>
      <c r="H8" s="4" t="str">
        <f t="shared" si="1"/>
        <v>，2564563</v>
      </c>
      <c r="I8" s="4" t="str">
        <f>VLOOKUP(A8,HOP!A:U,21,0)</f>
        <v>直连</v>
      </c>
    </row>
    <row r="9" s="4" customFormat="1" spans="1:9">
      <c r="A9" s="5">
        <v>18000699400</v>
      </c>
      <c r="B9" s="6">
        <v>44736</v>
      </c>
      <c r="C9" s="6">
        <v>44737</v>
      </c>
      <c r="D9" s="4">
        <v>79</v>
      </c>
      <c r="E9" s="4" t="str">
        <f>VLOOKUP(A9,HOP!A:L,12,0)</f>
        <v>79.00</v>
      </c>
      <c r="F9" s="4" t="str">
        <f>VLOOKUP(A9,HOP!A:C,3,0)</f>
        <v>2564694</v>
      </c>
      <c r="G9" s="4">
        <f t="shared" si="0"/>
        <v>0</v>
      </c>
      <c r="H9" s="4" t="str">
        <f t="shared" si="1"/>
        <v>，2564694</v>
      </c>
      <c r="I9" s="4" t="str">
        <f>VLOOKUP(A9,HOP!A:U,21,0)</f>
        <v>直连</v>
      </c>
    </row>
    <row r="10" s="4" customFormat="1" spans="1:9">
      <c r="A10" s="5">
        <v>18013993377</v>
      </c>
      <c r="B10" s="6">
        <v>44736</v>
      </c>
      <c r="C10" s="6">
        <v>44737</v>
      </c>
      <c r="D10" s="4">
        <v>64</v>
      </c>
      <c r="E10" s="4" t="str">
        <f>VLOOKUP(A10,HOP!A:L,12,0)</f>
        <v>64.00</v>
      </c>
      <c r="F10" s="4" t="str">
        <f>VLOOKUP(A10,HOP!A:C,3,0)</f>
        <v>2567402</v>
      </c>
      <c r="G10" s="4">
        <f t="shared" si="0"/>
        <v>0</v>
      </c>
      <c r="H10" s="4" t="str">
        <f t="shared" si="1"/>
        <v>，2567402</v>
      </c>
      <c r="I10" s="4" t="str">
        <f>VLOOKUP(A10,HOP!A:U,21,0)</f>
        <v>直连</v>
      </c>
    </row>
    <row r="11" s="4" customFormat="1" spans="1:9">
      <c r="A11" s="5">
        <v>18049489280</v>
      </c>
      <c r="B11" s="6">
        <v>44736</v>
      </c>
      <c r="C11" s="6">
        <v>44737</v>
      </c>
      <c r="D11" s="4">
        <v>390</v>
      </c>
      <c r="E11" s="4" t="str">
        <f>VLOOKUP(A11,HOP!A:L,12,0)</f>
        <v>390.00</v>
      </c>
      <c r="F11" s="4" t="str">
        <f>VLOOKUP(A11,HOP!A:C,3,0)</f>
        <v>2576017</v>
      </c>
      <c r="G11" s="4">
        <f t="shared" si="0"/>
        <v>0</v>
      </c>
      <c r="H11" s="4" t="str">
        <f t="shared" si="1"/>
        <v>，2576017</v>
      </c>
      <c r="I11" s="4" t="str">
        <f>VLOOKUP(A11,HOP!A:U,21,0)</f>
        <v>直连</v>
      </c>
    </row>
    <row r="12" s="4" customFormat="1" spans="1:9">
      <c r="A12" s="5">
        <v>18055805608</v>
      </c>
      <c r="B12" s="6">
        <v>44736</v>
      </c>
      <c r="C12" s="6">
        <v>44737</v>
      </c>
      <c r="D12" s="4">
        <v>45</v>
      </c>
      <c r="E12" s="4" t="str">
        <f>VLOOKUP(A12,HOP!A:L,12,0)</f>
        <v>45.00</v>
      </c>
      <c r="F12" s="4" t="str">
        <f>VLOOKUP(A12,HOP!A:C,3,0)</f>
        <v>2577046</v>
      </c>
      <c r="G12" s="4">
        <f t="shared" si="0"/>
        <v>0</v>
      </c>
      <c r="H12" s="4" t="str">
        <f t="shared" si="1"/>
        <v>，2577046</v>
      </c>
      <c r="I12" s="4" t="str">
        <f>VLOOKUP(A12,HOP!A:U,21,0)</f>
        <v>直连</v>
      </c>
    </row>
    <row r="13" s="4" customFormat="1" spans="1:9">
      <c r="A13" s="5">
        <v>18071981794</v>
      </c>
      <c r="B13" s="6">
        <v>44736</v>
      </c>
      <c r="C13" s="6">
        <v>44737</v>
      </c>
      <c r="D13" s="4">
        <v>280</v>
      </c>
      <c r="E13" s="4" t="str">
        <f>VLOOKUP(A13,HOP!A:L,12,0)</f>
        <v>280.00</v>
      </c>
      <c r="F13" s="4" t="str">
        <f>VLOOKUP(A13,HOP!A:C,3,0)</f>
        <v>2580854</v>
      </c>
      <c r="G13" s="4">
        <f t="shared" si="0"/>
        <v>0</v>
      </c>
      <c r="H13" s="4" t="str">
        <f t="shared" si="1"/>
        <v>，2580854</v>
      </c>
      <c r="I13" s="4" t="str">
        <f>VLOOKUP(A13,HOP!A:U,21,0)</f>
        <v>直连</v>
      </c>
    </row>
    <row r="14" s="4" customFormat="1" spans="1:9">
      <c r="A14" s="5">
        <v>18125016625</v>
      </c>
      <c r="B14" s="6">
        <v>44734</v>
      </c>
      <c r="C14" s="6">
        <v>44737</v>
      </c>
      <c r="D14" s="4">
        <v>986</v>
      </c>
      <c r="E14" s="4" t="str">
        <f>VLOOKUP(A14,HOP!A:L,12,0)</f>
        <v>986.00</v>
      </c>
      <c r="F14" s="4" t="str">
        <f>VLOOKUP(A14,HOP!A:C,3,0)</f>
        <v>2591675</v>
      </c>
      <c r="G14" s="4">
        <f t="shared" si="0"/>
        <v>0</v>
      </c>
      <c r="H14" s="4" t="str">
        <f t="shared" si="1"/>
        <v>，2591675</v>
      </c>
      <c r="I14" s="4" t="str">
        <f>VLOOKUP(A14,HOP!A:U,21,0)</f>
        <v>直连</v>
      </c>
    </row>
    <row r="15" s="4" customFormat="1" spans="1:9">
      <c r="A15" s="5">
        <v>18129043911</v>
      </c>
      <c r="B15" s="6">
        <v>44735</v>
      </c>
      <c r="C15" s="6">
        <v>44737</v>
      </c>
      <c r="D15" s="4">
        <v>398</v>
      </c>
      <c r="E15" s="4" t="str">
        <f>VLOOKUP(A15,HOP!A:L,12,0)</f>
        <v>398.00</v>
      </c>
      <c r="F15" s="4" t="str">
        <f>VLOOKUP(A15,HOP!A:C,3,0)</f>
        <v>2592673</v>
      </c>
      <c r="G15" s="4">
        <f t="shared" si="0"/>
        <v>0</v>
      </c>
      <c r="H15" s="4" t="str">
        <f t="shared" si="1"/>
        <v>，2592673</v>
      </c>
      <c r="I15" s="4" t="str">
        <f>VLOOKUP(A15,HOP!A:U,21,0)</f>
        <v>直连</v>
      </c>
    </row>
    <row r="16" s="4" customFormat="1" spans="1:9">
      <c r="A16" s="5">
        <v>18136590535</v>
      </c>
      <c r="B16" s="6">
        <v>44736</v>
      </c>
      <c r="C16" s="6">
        <v>44737</v>
      </c>
      <c r="D16" s="4">
        <v>101</v>
      </c>
      <c r="E16" s="4" t="str">
        <f>VLOOKUP(A16,HOP!A:L,12,0)</f>
        <v>101.00</v>
      </c>
      <c r="F16" s="4" t="str">
        <f>VLOOKUP(A16,HOP!A:C,3,0)</f>
        <v>2593640</v>
      </c>
      <c r="G16" s="4">
        <f t="shared" si="0"/>
        <v>0</v>
      </c>
      <c r="H16" s="4" t="str">
        <f t="shared" si="1"/>
        <v>，2593640</v>
      </c>
      <c r="I16" s="4" t="str">
        <f>VLOOKUP(A16,HOP!A:U,21,0)</f>
        <v>直连</v>
      </c>
    </row>
    <row r="17" s="4" customFormat="1" spans="1:9">
      <c r="A17" s="5">
        <v>18137202816</v>
      </c>
      <c r="B17" s="6">
        <v>44736</v>
      </c>
      <c r="C17" s="6">
        <v>44737</v>
      </c>
      <c r="D17" s="4">
        <v>96</v>
      </c>
      <c r="E17" s="4" t="str">
        <f>VLOOKUP(A17,HOP!A:L,12,0)</f>
        <v>96.00</v>
      </c>
      <c r="F17" s="4" t="str">
        <f>VLOOKUP(A17,HOP!A:C,3,0)</f>
        <v>2593812</v>
      </c>
      <c r="G17" s="4">
        <f t="shared" si="0"/>
        <v>0</v>
      </c>
      <c r="H17" s="4" t="str">
        <f t="shared" si="1"/>
        <v>，2593812</v>
      </c>
      <c r="I17" s="4" t="str">
        <f>VLOOKUP(A17,HOP!A:U,21,0)</f>
        <v>直连</v>
      </c>
    </row>
    <row r="18" s="4" customFormat="1" spans="1:9">
      <c r="A18" s="5">
        <v>18151712847</v>
      </c>
      <c r="B18" s="6">
        <v>44736</v>
      </c>
      <c r="C18" s="6">
        <v>44737</v>
      </c>
      <c r="D18" s="4">
        <v>87</v>
      </c>
      <c r="E18" s="4" t="str">
        <f>VLOOKUP(A18,HOP!A:L,12,0)</f>
        <v>87.00</v>
      </c>
      <c r="F18" s="4" t="str">
        <f>VLOOKUP(A18,HOP!A:C,3,0)</f>
        <v>2596192</v>
      </c>
      <c r="G18" s="4">
        <f t="shared" si="0"/>
        <v>0</v>
      </c>
      <c r="H18" s="4" t="str">
        <f t="shared" si="1"/>
        <v>，2596192</v>
      </c>
      <c r="I18" s="4" t="str">
        <f>VLOOKUP(A18,HOP!A:U,21,0)</f>
        <v>直连</v>
      </c>
    </row>
    <row r="19" s="4" customFormat="1" spans="1:9">
      <c r="A19" s="5">
        <v>18158224369</v>
      </c>
      <c r="B19" s="6">
        <v>44735</v>
      </c>
      <c r="C19" s="6">
        <v>44737</v>
      </c>
      <c r="D19" s="4">
        <v>494</v>
      </c>
      <c r="E19" s="4" t="str">
        <f>VLOOKUP(A19,HOP!A:L,12,0)</f>
        <v>494.00</v>
      </c>
      <c r="F19" s="4" t="str">
        <f>VLOOKUP(A19,HOP!A:C,3,0)</f>
        <v>2596830</v>
      </c>
      <c r="G19" s="4">
        <f t="shared" si="0"/>
        <v>0</v>
      </c>
      <c r="H19" s="4" t="str">
        <f t="shared" si="1"/>
        <v>，2596830</v>
      </c>
      <c r="I19" s="4" t="str">
        <f>VLOOKUP(A19,HOP!A:U,21,0)</f>
        <v>直连</v>
      </c>
    </row>
    <row r="20" s="4" customFormat="1" spans="1:9">
      <c r="A20" s="5">
        <v>18172246172</v>
      </c>
      <c r="B20" s="6">
        <v>44736</v>
      </c>
      <c r="C20" s="6">
        <v>44737</v>
      </c>
      <c r="D20" s="4">
        <v>56</v>
      </c>
      <c r="E20" s="4" t="str">
        <f>VLOOKUP(A20,HOP!A:L,12,0)</f>
        <v>56.00</v>
      </c>
      <c r="F20" s="4" t="str">
        <f>VLOOKUP(A20,HOP!A:C,3,0)</f>
        <v>2598505</v>
      </c>
      <c r="G20" s="4">
        <f t="shared" si="0"/>
        <v>0</v>
      </c>
      <c r="H20" s="4" t="str">
        <f t="shared" si="1"/>
        <v>，2598505</v>
      </c>
      <c r="I20" s="4" t="str">
        <f>VLOOKUP(A20,HOP!A:U,21,0)</f>
        <v>直连</v>
      </c>
    </row>
    <row r="21" s="4" customFormat="1" spans="1:9">
      <c r="A21" s="5">
        <v>18174137091</v>
      </c>
      <c r="B21" s="6">
        <v>44735</v>
      </c>
      <c r="C21" s="6">
        <v>44737</v>
      </c>
      <c r="D21" s="4">
        <v>236</v>
      </c>
      <c r="E21" s="4" t="str">
        <f>VLOOKUP(A21,HOP!A:L,12,0)</f>
        <v>236.00</v>
      </c>
      <c r="F21" s="4" t="str">
        <f>VLOOKUP(A21,HOP!A:C,3,0)</f>
        <v>2598879</v>
      </c>
      <c r="G21" s="4">
        <f t="shared" si="0"/>
        <v>0</v>
      </c>
      <c r="H21" s="4" t="str">
        <f t="shared" si="1"/>
        <v>，2598879</v>
      </c>
      <c r="I21" s="4" t="str">
        <f>VLOOKUP(A21,HOP!A:U,21,0)</f>
        <v>直连</v>
      </c>
    </row>
    <row r="22" s="4" customFormat="1" spans="1:9">
      <c r="A22" s="5">
        <v>18174171883</v>
      </c>
      <c r="B22" s="6">
        <v>44736</v>
      </c>
      <c r="C22" s="6">
        <v>44737</v>
      </c>
      <c r="D22" s="4">
        <v>139</v>
      </c>
      <c r="E22" s="4" t="str">
        <f>VLOOKUP(A22,HOP!A:L,12,0)</f>
        <v>139.00</v>
      </c>
      <c r="F22" s="4" t="str">
        <f>VLOOKUP(A22,HOP!A:C,3,0)</f>
        <v>2598914</v>
      </c>
      <c r="G22" s="4">
        <f t="shared" si="0"/>
        <v>0</v>
      </c>
      <c r="H22" s="4" t="str">
        <f t="shared" si="1"/>
        <v>，2598914</v>
      </c>
      <c r="I22" s="4" t="str">
        <f>VLOOKUP(A22,HOP!A:U,21,0)</f>
        <v>直连</v>
      </c>
    </row>
    <row r="23" s="4" customFormat="1" spans="1:9">
      <c r="A23" s="5">
        <v>18174181595</v>
      </c>
      <c r="B23" s="6">
        <v>44736</v>
      </c>
      <c r="C23" s="6">
        <v>44737</v>
      </c>
      <c r="D23" s="4">
        <v>159</v>
      </c>
      <c r="E23" s="4" t="str">
        <f>VLOOKUP(A23,HOP!A:L,12,0)</f>
        <v>159.00</v>
      </c>
      <c r="F23" s="4" t="str">
        <f>VLOOKUP(A23,HOP!A:C,3,0)</f>
        <v>2598926</v>
      </c>
      <c r="G23" s="4">
        <f t="shared" si="0"/>
        <v>0</v>
      </c>
      <c r="H23" s="4" t="str">
        <f t="shared" si="1"/>
        <v>，2598926</v>
      </c>
      <c r="I23" s="4" t="str">
        <f>VLOOKUP(A23,HOP!A:U,21,0)</f>
        <v>直连</v>
      </c>
    </row>
    <row r="24" s="4" customFormat="1" hidden="1" spans="1:9">
      <c r="A24" s="5">
        <v>18178789915</v>
      </c>
      <c r="B24" s="6">
        <v>44736</v>
      </c>
      <c r="C24" s="6">
        <v>44737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18178989330</v>
      </c>
      <c r="B25" s="6">
        <v>44736</v>
      </c>
      <c r="C25" s="6">
        <v>44737</v>
      </c>
      <c r="D25" s="4">
        <v>30</v>
      </c>
      <c r="E25" s="4" t="str">
        <f>VLOOKUP(A25,HOP!A:L,12,0)</f>
        <v>30.00</v>
      </c>
      <c r="F25" s="4" t="str">
        <f>VLOOKUP(A25,HOP!A:C,3,0)</f>
        <v>2599539</v>
      </c>
      <c r="G25" s="4">
        <f t="shared" si="0"/>
        <v>0</v>
      </c>
      <c r="H25" s="4" t="str">
        <f t="shared" si="1"/>
        <v>，2599539</v>
      </c>
      <c r="I25" s="4" t="str">
        <f>VLOOKUP(A25,HOP!A:U,21,0)</f>
        <v>直连</v>
      </c>
    </row>
    <row r="26" s="4" customFormat="1" spans="1:9">
      <c r="A26" s="5">
        <v>18187906380</v>
      </c>
      <c r="B26" s="6">
        <v>44736</v>
      </c>
      <c r="C26" s="6">
        <v>44737</v>
      </c>
      <c r="D26" s="4">
        <v>125</v>
      </c>
      <c r="E26" s="4" t="str">
        <f>VLOOKUP(A26,HOP!A:L,12,0)</f>
        <v>125.00</v>
      </c>
      <c r="F26" s="4" t="str">
        <f>VLOOKUP(A26,HOP!A:C,3,0)</f>
        <v>2600688</v>
      </c>
      <c r="G26" s="4">
        <f t="shared" si="0"/>
        <v>0</v>
      </c>
      <c r="H26" s="4" t="str">
        <f t="shared" si="1"/>
        <v>，2600688</v>
      </c>
      <c r="I26" s="4" t="str">
        <f>VLOOKUP(A26,HOP!A:U,21,0)</f>
        <v>直连</v>
      </c>
    </row>
    <row r="27" s="4" customFormat="1" spans="1:9">
      <c r="A27" s="5">
        <v>18188081110</v>
      </c>
      <c r="B27" s="6">
        <v>44736</v>
      </c>
      <c r="C27" s="6">
        <v>44737</v>
      </c>
      <c r="D27" s="4">
        <v>25</v>
      </c>
      <c r="E27" s="4" t="str">
        <f>VLOOKUP(A27,HOP!A:L,12,0)</f>
        <v>25.00</v>
      </c>
      <c r="F27" s="4" t="str">
        <f>VLOOKUP(A27,HOP!A:C,3,0)</f>
        <v>2600713</v>
      </c>
      <c r="G27" s="4">
        <f t="shared" si="0"/>
        <v>0</v>
      </c>
      <c r="H27" s="4" t="str">
        <f t="shared" si="1"/>
        <v>，2600713</v>
      </c>
      <c r="I27" s="4" t="str">
        <f>VLOOKUP(A27,HOP!A:U,21,0)</f>
        <v>直连</v>
      </c>
    </row>
    <row r="28" s="4" customFormat="1" hidden="1" spans="1:9">
      <c r="A28" s="5">
        <v>18193587036</v>
      </c>
      <c r="B28" s="6">
        <v>44736</v>
      </c>
      <c r="C28" s="6">
        <v>44737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30" spans="4:4">
      <c r="D30" s="4">
        <f>SUM(D2:D29)</f>
        <v>4741</v>
      </c>
    </row>
    <row r="35" spans="1:1">
      <c r="A35" s="4" t="s">
        <v>159</v>
      </c>
    </row>
    <row r="36" spans="1:1">
      <c r="A36" s="4" t="s">
        <v>160</v>
      </c>
    </row>
    <row r="37" spans="1:1">
      <c r="A37" s="4" t="s">
        <v>161</v>
      </c>
    </row>
  </sheetData>
  <autoFilter ref="A1:X28">
    <filterColumn colId="3">
      <filters>
        <filter val="390"/>
        <filter val="94"/>
        <filter val="494"/>
        <filter val="56"/>
        <filter val="96"/>
        <filter val="356"/>
        <filter val="398"/>
        <filter val="159"/>
        <filter val="64"/>
        <filter val="25"/>
        <filter val="125"/>
        <filter val="30"/>
        <filter val="236"/>
        <filter val="278"/>
        <filter val="79"/>
        <filter val="139"/>
        <filter val="280"/>
        <filter val="101"/>
        <filter val="141"/>
        <filter val="82"/>
        <filter val="45"/>
        <filter val="986"/>
        <filter val="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</row>
    <row r="2" s="1" customFormat="1" spans="1:21">
      <c r="A2" s="3">
        <v>18188081110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  <c r="J2" s="1" t="s">
        <v>30</v>
      </c>
      <c r="K2" s="1" t="s">
        <v>188</v>
      </c>
      <c r="L2" s="1" t="s">
        <v>188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</row>
    <row r="3" s="1" customFormat="1" spans="1:21">
      <c r="A3" s="3">
        <v>18187906380</v>
      </c>
      <c r="B3" s="1" t="s">
        <v>180</v>
      </c>
      <c r="C3" s="1" t="s">
        <v>197</v>
      </c>
      <c r="D3" s="1" t="s">
        <v>198</v>
      </c>
      <c r="E3" s="1" t="s">
        <v>199</v>
      </c>
      <c r="F3" s="1" t="s">
        <v>184</v>
      </c>
      <c r="G3" s="1" t="s">
        <v>185</v>
      </c>
      <c r="H3" s="1" t="s">
        <v>186</v>
      </c>
      <c r="I3" s="1" t="s">
        <v>200</v>
      </c>
      <c r="J3" s="1" t="s">
        <v>30</v>
      </c>
      <c r="K3" s="1" t="s">
        <v>201</v>
      </c>
      <c r="L3" s="1" t="s">
        <v>201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202</v>
      </c>
      <c r="S3" s="1" t="s">
        <v>194</v>
      </c>
      <c r="T3" s="1" t="s">
        <v>195</v>
      </c>
      <c r="U3" s="1" t="s">
        <v>196</v>
      </c>
    </row>
    <row r="4" s="1" customFormat="1" spans="1:21">
      <c r="A4" s="3">
        <v>18178989330</v>
      </c>
      <c r="B4" s="1" t="s">
        <v>203</v>
      </c>
      <c r="C4" s="1" t="s">
        <v>204</v>
      </c>
      <c r="D4" s="1" t="s">
        <v>205</v>
      </c>
      <c r="E4" s="1" t="s">
        <v>206</v>
      </c>
      <c r="F4" s="1" t="s">
        <v>184</v>
      </c>
      <c r="G4" s="1" t="s">
        <v>185</v>
      </c>
      <c r="H4" s="1" t="s">
        <v>186</v>
      </c>
      <c r="I4" s="1" t="s">
        <v>207</v>
      </c>
      <c r="J4" s="1" t="s">
        <v>30</v>
      </c>
      <c r="K4" s="1" t="s">
        <v>208</v>
      </c>
      <c r="L4" s="1" t="s">
        <v>208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209</v>
      </c>
      <c r="S4" s="1" t="s">
        <v>194</v>
      </c>
      <c r="T4" s="1" t="s">
        <v>195</v>
      </c>
      <c r="U4" s="1" t="s">
        <v>196</v>
      </c>
    </row>
    <row r="5" s="1" customFormat="1" spans="1:21">
      <c r="A5" s="3">
        <v>18174181595</v>
      </c>
      <c r="B5" s="1" t="s">
        <v>203</v>
      </c>
      <c r="C5" s="1" t="s">
        <v>210</v>
      </c>
      <c r="D5" s="1" t="s">
        <v>211</v>
      </c>
      <c r="E5" s="1" t="s">
        <v>212</v>
      </c>
      <c r="F5" s="1" t="s">
        <v>184</v>
      </c>
      <c r="G5" s="1" t="s">
        <v>185</v>
      </c>
      <c r="H5" s="1" t="s">
        <v>186</v>
      </c>
      <c r="I5" s="1" t="s">
        <v>213</v>
      </c>
      <c r="J5" s="1" t="s">
        <v>30</v>
      </c>
      <c r="K5" s="1" t="s">
        <v>214</v>
      </c>
      <c r="L5" s="1" t="s">
        <v>214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215</v>
      </c>
      <c r="S5" s="1" t="s">
        <v>194</v>
      </c>
      <c r="T5" s="1" t="s">
        <v>195</v>
      </c>
      <c r="U5" s="1" t="s">
        <v>196</v>
      </c>
    </row>
    <row r="6" s="1" customFormat="1" spans="1:21">
      <c r="A6" s="3">
        <v>18174171883</v>
      </c>
      <c r="B6" s="1" t="s">
        <v>203</v>
      </c>
      <c r="C6" s="1" t="s">
        <v>216</v>
      </c>
      <c r="D6" s="1" t="s">
        <v>217</v>
      </c>
      <c r="E6" s="1" t="s">
        <v>218</v>
      </c>
      <c r="F6" s="1" t="s">
        <v>184</v>
      </c>
      <c r="G6" s="1" t="s">
        <v>185</v>
      </c>
      <c r="H6" s="1" t="s">
        <v>186</v>
      </c>
      <c r="I6" s="1" t="s">
        <v>219</v>
      </c>
      <c r="J6" s="1" t="s">
        <v>30</v>
      </c>
      <c r="K6" s="1" t="s">
        <v>220</v>
      </c>
      <c r="L6" s="1" t="s">
        <v>220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221</v>
      </c>
      <c r="S6" s="1" t="s">
        <v>194</v>
      </c>
      <c r="T6" s="1" t="s">
        <v>195</v>
      </c>
      <c r="U6" s="1" t="s">
        <v>196</v>
      </c>
    </row>
    <row r="7" s="1" customFormat="1" spans="1:21">
      <c r="A7" s="3">
        <v>18174137091</v>
      </c>
      <c r="B7" s="1" t="s">
        <v>203</v>
      </c>
      <c r="C7" s="1" t="s">
        <v>222</v>
      </c>
      <c r="D7" s="1" t="s">
        <v>223</v>
      </c>
      <c r="E7" s="1" t="s">
        <v>224</v>
      </c>
      <c r="F7" s="1" t="s">
        <v>180</v>
      </c>
      <c r="G7" s="1" t="s">
        <v>185</v>
      </c>
      <c r="H7" s="1" t="s">
        <v>186</v>
      </c>
      <c r="I7" s="1" t="s">
        <v>225</v>
      </c>
      <c r="J7" s="1" t="s">
        <v>30</v>
      </c>
      <c r="K7" s="1" t="s">
        <v>226</v>
      </c>
      <c r="L7" s="1" t="s">
        <v>226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227</v>
      </c>
      <c r="S7" s="1" t="s">
        <v>194</v>
      </c>
      <c r="T7" s="1" t="s">
        <v>195</v>
      </c>
      <c r="U7" s="1" t="s">
        <v>196</v>
      </c>
    </row>
    <row r="8" s="1" customFormat="1" spans="1:21">
      <c r="A8" s="3">
        <v>18172246172</v>
      </c>
      <c r="B8" s="1" t="s">
        <v>228</v>
      </c>
      <c r="C8" s="1" t="s">
        <v>229</v>
      </c>
      <c r="D8" s="1" t="s">
        <v>230</v>
      </c>
      <c r="E8" s="1" t="s">
        <v>231</v>
      </c>
      <c r="F8" s="1" t="s">
        <v>184</v>
      </c>
      <c r="G8" s="1" t="s">
        <v>185</v>
      </c>
      <c r="H8" s="1" t="s">
        <v>186</v>
      </c>
      <c r="I8" s="1" t="s">
        <v>232</v>
      </c>
      <c r="J8" s="1" t="s">
        <v>30</v>
      </c>
      <c r="K8" s="1" t="s">
        <v>233</v>
      </c>
      <c r="L8" s="1" t="s">
        <v>233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234</v>
      </c>
      <c r="S8" s="1" t="s">
        <v>194</v>
      </c>
      <c r="T8" s="1" t="s">
        <v>195</v>
      </c>
      <c r="U8" s="1" t="s">
        <v>196</v>
      </c>
    </row>
    <row r="9" s="1" customFormat="1" spans="1:21">
      <c r="A9" s="3">
        <v>18158224369</v>
      </c>
      <c r="B9" s="1" t="s">
        <v>235</v>
      </c>
      <c r="C9" s="1" t="s">
        <v>236</v>
      </c>
      <c r="D9" s="1" t="s">
        <v>237</v>
      </c>
      <c r="E9" s="1" t="s">
        <v>238</v>
      </c>
      <c r="F9" s="1" t="s">
        <v>180</v>
      </c>
      <c r="G9" s="1" t="s">
        <v>185</v>
      </c>
      <c r="H9" s="1" t="s">
        <v>186</v>
      </c>
      <c r="I9" s="1" t="s">
        <v>239</v>
      </c>
      <c r="J9" s="1" t="s">
        <v>30</v>
      </c>
      <c r="K9" s="1" t="s">
        <v>240</v>
      </c>
      <c r="L9" s="1" t="s">
        <v>240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241</v>
      </c>
      <c r="S9" s="1" t="s">
        <v>194</v>
      </c>
      <c r="T9" s="1" t="s">
        <v>195</v>
      </c>
      <c r="U9" s="1" t="s">
        <v>196</v>
      </c>
    </row>
    <row r="10" s="1" customFormat="1" spans="1:21">
      <c r="A10" s="3">
        <v>18151712847</v>
      </c>
      <c r="B10" s="1" t="s">
        <v>235</v>
      </c>
      <c r="C10" s="1" t="s">
        <v>242</v>
      </c>
      <c r="D10" s="1" t="s">
        <v>243</v>
      </c>
      <c r="E10" s="1" t="s">
        <v>244</v>
      </c>
      <c r="F10" s="1" t="s">
        <v>184</v>
      </c>
      <c r="G10" s="1" t="s">
        <v>185</v>
      </c>
      <c r="H10" s="1" t="s">
        <v>186</v>
      </c>
      <c r="I10" s="1" t="s">
        <v>245</v>
      </c>
      <c r="J10" s="1" t="s">
        <v>30</v>
      </c>
      <c r="K10" s="1" t="s">
        <v>246</v>
      </c>
      <c r="L10" s="1" t="s">
        <v>246</v>
      </c>
      <c r="M10" s="1" t="s">
        <v>189</v>
      </c>
      <c r="N10" s="1" t="s">
        <v>189</v>
      </c>
      <c r="O10" s="1" t="s">
        <v>190</v>
      </c>
      <c r="P10" s="1" t="s">
        <v>191</v>
      </c>
      <c r="Q10" s="1" t="s">
        <v>192</v>
      </c>
      <c r="R10" s="1" t="s">
        <v>247</v>
      </c>
      <c r="S10" s="1" t="s">
        <v>194</v>
      </c>
      <c r="T10" s="1" t="s">
        <v>195</v>
      </c>
      <c r="U10" s="1" t="s">
        <v>196</v>
      </c>
    </row>
    <row r="11" s="1" customFormat="1" spans="1:21">
      <c r="A11" s="3">
        <v>18137202816</v>
      </c>
      <c r="B11" s="1" t="s">
        <v>248</v>
      </c>
      <c r="C11" s="1" t="s">
        <v>249</v>
      </c>
      <c r="D11" s="1" t="s">
        <v>250</v>
      </c>
      <c r="E11" s="1" t="s">
        <v>251</v>
      </c>
      <c r="F11" s="1" t="s">
        <v>184</v>
      </c>
      <c r="G11" s="1" t="s">
        <v>185</v>
      </c>
      <c r="H11" s="1" t="s">
        <v>186</v>
      </c>
      <c r="I11" s="1" t="s">
        <v>252</v>
      </c>
      <c r="J11" s="1" t="s">
        <v>30</v>
      </c>
      <c r="K11" s="1" t="s">
        <v>253</v>
      </c>
      <c r="L11" s="1" t="s">
        <v>253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254</v>
      </c>
      <c r="S11" s="1" t="s">
        <v>194</v>
      </c>
      <c r="T11" s="1" t="s">
        <v>195</v>
      </c>
      <c r="U11" s="1" t="s">
        <v>196</v>
      </c>
    </row>
    <row r="12" s="1" customFormat="1" spans="1:21">
      <c r="A12" s="3">
        <v>18136590535</v>
      </c>
      <c r="B12" s="1" t="s">
        <v>248</v>
      </c>
      <c r="C12" s="1" t="s">
        <v>255</v>
      </c>
      <c r="D12" s="1" t="s">
        <v>256</v>
      </c>
      <c r="E12" s="1" t="s">
        <v>257</v>
      </c>
      <c r="F12" s="1" t="s">
        <v>184</v>
      </c>
      <c r="G12" s="1" t="s">
        <v>185</v>
      </c>
      <c r="H12" s="1" t="s">
        <v>186</v>
      </c>
      <c r="I12" s="1" t="s">
        <v>258</v>
      </c>
      <c r="J12" s="1" t="s">
        <v>30</v>
      </c>
      <c r="K12" s="1" t="s">
        <v>259</v>
      </c>
      <c r="L12" s="1" t="s">
        <v>259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260</v>
      </c>
      <c r="S12" s="1" t="s">
        <v>194</v>
      </c>
      <c r="T12" s="1" t="s">
        <v>195</v>
      </c>
      <c r="U12" s="1" t="s">
        <v>196</v>
      </c>
    </row>
    <row r="13" s="1" customFormat="1" spans="1:21">
      <c r="A13" s="3">
        <v>18129043911</v>
      </c>
      <c r="B13" s="1" t="s">
        <v>261</v>
      </c>
      <c r="C13" s="1" t="s">
        <v>262</v>
      </c>
      <c r="D13" s="1" t="s">
        <v>263</v>
      </c>
      <c r="E13" s="1" t="s">
        <v>264</v>
      </c>
      <c r="F13" s="1" t="s">
        <v>180</v>
      </c>
      <c r="G13" s="1" t="s">
        <v>185</v>
      </c>
      <c r="H13" s="1" t="s">
        <v>186</v>
      </c>
      <c r="I13" s="1" t="s">
        <v>265</v>
      </c>
      <c r="J13" s="1" t="s">
        <v>30</v>
      </c>
      <c r="K13" s="1" t="s">
        <v>266</v>
      </c>
      <c r="L13" s="1" t="s">
        <v>266</v>
      </c>
      <c r="M13" s="1" t="s">
        <v>189</v>
      </c>
      <c r="N13" s="1" t="s">
        <v>189</v>
      </c>
      <c r="O13" s="1" t="s">
        <v>190</v>
      </c>
      <c r="P13" s="1" t="s">
        <v>191</v>
      </c>
      <c r="Q13" s="1" t="s">
        <v>192</v>
      </c>
      <c r="R13" s="1" t="s">
        <v>267</v>
      </c>
      <c r="S13" s="1" t="s">
        <v>194</v>
      </c>
      <c r="T13" s="1" t="s">
        <v>195</v>
      </c>
      <c r="U13" s="1" t="s">
        <v>196</v>
      </c>
    </row>
    <row r="14" s="1" customFormat="1" spans="1:21">
      <c r="A14" s="3">
        <v>18125016625</v>
      </c>
      <c r="B14" s="1" t="s">
        <v>268</v>
      </c>
      <c r="C14" s="1" t="s">
        <v>269</v>
      </c>
      <c r="D14" s="1" t="s">
        <v>270</v>
      </c>
      <c r="E14" s="1" t="s">
        <v>271</v>
      </c>
      <c r="F14" s="1" t="s">
        <v>203</v>
      </c>
      <c r="G14" s="1" t="s">
        <v>185</v>
      </c>
      <c r="H14" s="1" t="s">
        <v>186</v>
      </c>
      <c r="I14" s="1" t="s">
        <v>272</v>
      </c>
      <c r="J14" s="1" t="s">
        <v>30</v>
      </c>
      <c r="K14" s="1" t="s">
        <v>273</v>
      </c>
      <c r="L14" s="1" t="s">
        <v>273</v>
      </c>
      <c r="M14" s="1" t="s">
        <v>189</v>
      </c>
      <c r="N14" s="1" t="s">
        <v>189</v>
      </c>
      <c r="O14" s="1" t="s">
        <v>190</v>
      </c>
      <c r="P14" s="1" t="s">
        <v>191</v>
      </c>
      <c r="Q14" s="1" t="s">
        <v>192</v>
      </c>
      <c r="R14" s="1" t="s">
        <v>274</v>
      </c>
      <c r="S14" s="1" t="s">
        <v>194</v>
      </c>
      <c r="T14" s="1" t="s">
        <v>195</v>
      </c>
      <c r="U14" s="1" t="s">
        <v>196</v>
      </c>
    </row>
    <row r="15" s="1" customFormat="1" spans="1:21">
      <c r="A15" s="3">
        <v>18071981794</v>
      </c>
      <c r="B15" s="1" t="s">
        <v>275</v>
      </c>
      <c r="C15" s="1" t="s">
        <v>276</v>
      </c>
      <c r="D15" s="1" t="s">
        <v>277</v>
      </c>
      <c r="E15" s="1" t="s">
        <v>278</v>
      </c>
      <c r="F15" s="1" t="s">
        <v>184</v>
      </c>
      <c r="G15" s="1" t="s">
        <v>185</v>
      </c>
      <c r="H15" s="1" t="s">
        <v>186</v>
      </c>
      <c r="I15" s="1" t="s">
        <v>279</v>
      </c>
      <c r="J15" s="1" t="s">
        <v>30</v>
      </c>
      <c r="K15" s="1" t="s">
        <v>280</v>
      </c>
      <c r="L15" s="1" t="s">
        <v>280</v>
      </c>
      <c r="M15" s="1" t="s">
        <v>189</v>
      </c>
      <c r="N15" s="1" t="s">
        <v>189</v>
      </c>
      <c r="O15" s="1" t="s">
        <v>190</v>
      </c>
      <c r="P15" s="1" t="s">
        <v>191</v>
      </c>
      <c r="Q15" s="1" t="s">
        <v>192</v>
      </c>
      <c r="R15" s="1" t="s">
        <v>281</v>
      </c>
      <c r="S15" s="1" t="s">
        <v>194</v>
      </c>
      <c r="T15" s="1" t="s">
        <v>195</v>
      </c>
      <c r="U15" s="1" t="s">
        <v>196</v>
      </c>
    </row>
    <row r="16" s="1" customFormat="1" spans="1:21">
      <c r="A16" s="3">
        <v>18055805608</v>
      </c>
      <c r="B16" s="1" t="s">
        <v>282</v>
      </c>
      <c r="C16" s="1" t="s">
        <v>283</v>
      </c>
      <c r="D16" s="1" t="s">
        <v>205</v>
      </c>
      <c r="E16" s="1" t="s">
        <v>284</v>
      </c>
      <c r="F16" s="1" t="s">
        <v>184</v>
      </c>
      <c r="G16" s="1" t="s">
        <v>185</v>
      </c>
      <c r="H16" s="1" t="s">
        <v>186</v>
      </c>
      <c r="I16" s="1" t="s">
        <v>285</v>
      </c>
      <c r="J16" s="1" t="s">
        <v>30</v>
      </c>
      <c r="K16" s="1" t="s">
        <v>286</v>
      </c>
      <c r="L16" s="1" t="s">
        <v>286</v>
      </c>
      <c r="M16" s="1" t="s">
        <v>189</v>
      </c>
      <c r="N16" s="1" t="s">
        <v>189</v>
      </c>
      <c r="O16" s="1" t="s">
        <v>190</v>
      </c>
      <c r="P16" s="1" t="s">
        <v>191</v>
      </c>
      <c r="Q16" s="1" t="s">
        <v>192</v>
      </c>
      <c r="R16" s="1" t="s">
        <v>287</v>
      </c>
      <c r="S16" s="1" t="s">
        <v>194</v>
      </c>
      <c r="T16" s="1" t="s">
        <v>195</v>
      </c>
      <c r="U16" s="1" t="s">
        <v>196</v>
      </c>
    </row>
    <row r="17" s="1" customFormat="1" spans="1:21">
      <c r="A17" s="3">
        <v>18049489280</v>
      </c>
      <c r="B17" s="1" t="s">
        <v>288</v>
      </c>
      <c r="C17" s="1" t="s">
        <v>289</v>
      </c>
      <c r="D17" s="1" t="s">
        <v>290</v>
      </c>
      <c r="E17" s="1" t="s">
        <v>291</v>
      </c>
      <c r="F17" s="1" t="s">
        <v>184</v>
      </c>
      <c r="G17" s="1" t="s">
        <v>185</v>
      </c>
      <c r="H17" s="1" t="s">
        <v>186</v>
      </c>
      <c r="I17" s="1" t="s">
        <v>292</v>
      </c>
      <c r="J17" s="1" t="s">
        <v>30</v>
      </c>
      <c r="K17" s="1" t="s">
        <v>293</v>
      </c>
      <c r="L17" s="1" t="s">
        <v>293</v>
      </c>
      <c r="M17" s="1" t="s">
        <v>189</v>
      </c>
      <c r="N17" s="1" t="s">
        <v>189</v>
      </c>
      <c r="O17" s="1" t="s">
        <v>190</v>
      </c>
      <c r="P17" s="1" t="s">
        <v>191</v>
      </c>
      <c r="Q17" s="1" t="s">
        <v>192</v>
      </c>
      <c r="R17" s="1" t="s">
        <v>294</v>
      </c>
      <c r="S17" s="1" t="s">
        <v>194</v>
      </c>
      <c r="T17" s="1" t="s">
        <v>195</v>
      </c>
      <c r="U17" s="1" t="s">
        <v>196</v>
      </c>
    </row>
    <row r="18" s="1" customFormat="1" spans="1:21">
      <c r="A18" s="3">
        <v>18013993377</v>
      </c>
      <c r="B18" s="1" t="s">
        <v>295</v>
      </c>
      <c r="C18" s="1" t="s">
        <v>296</v>
      </c>
      <c r="D18" s="1" t="s">
        <v>297</v>
      </c>
      <c r="E18" s="1" t="s">
        <v>298</v>
      </c>
      <c r="F18" s="1" t="s">
        <v>184</v>
      </c>
      <c r="G18" s="1" t="s">
        <v>185</v>
      </c>
      <c r="H18" s="1" t="s">
        <v>186</v>
      </c>
      <c r="I18" s="1" t="s">
        <v>299</v>
      </c>
      <c r="J18" s="1" t="s">
        <v>30</v>
      </c>
      <c r="K18" s="1" t="s">
        <v>300</v>
      </c>
      <c r="L18" s="1" t="s">
        <v>300</v>
      </c>
      <c r="M18" s="1" t="s">
        <v>189</v>
      </c>
      <c r="N18" s="1" t="s">
        <v>189</v>
      </c>
      <c r="O18" s="1" t="s">
        <v>190</v>
      </c>
      <c r="P18" s="1" t="s">
        <v>191</v>
      </c>
      <c r="Q18" s="1" t="s">
        <v>192</v>
      </c>
      <c r="R18" s="1" t="s">
        <v>301</v>
      </c>
      <c r="S18" s="1" t="s">
        <v>194</v>
      </c>
      <c r="T18" s="1" t="s">
        <v>195</v>
      </c>
      <c r="U18" s="1" t="s">
        <v>196</v>
      </c>
    </row>
    <row r="19" s="1" customFormat="1" spans="1:21">
      <c r="A19" s="3">
        <v>18000699400</v>
      </c>
      <c r="B19" s="1" t="s">
        <v>302</v>
      </c>
      <c r="C19" s="1" t="s">
        <v>303</v>
      </c>
      <c r="D19" s="1" t="s">
        <v>304</v>
      </c>
      <c r="E19" s="1" t="s">
        <v>305</v>
      </c>
      <c r="F19" s="1" t="s">
        <v>184</v>
      </c>
      <c r="G19" s="1" t="s">
        <v>185</v>
      </c>
      <c r="H19" s="1" t="s">
        <v>186</v>
      </c>
      <c r="I19" s="1" t="s">
        <v>306</v>
      </c>
      <c r="J19" s="1" t="s">
        <v>30</v>
      </c>
      <c r="K19" s="1" t="s">
        <v>307</v>
      </c>
      <c r="L19" s="1" t="s">
        <v>307</v>
      </c>
      <c r="M19" s="1" t="s">
        <v>189</v>
      </c>
      <c r="N19" s="1" t="s">
        <v>189</v>
      </c>
      <c r="O19" s="1" t="s">
        <v>190</v>
      </c>
      <c r="P19" s="1" t="s">
        <v>191</v>
      </c>
      <c r="Q19" s="1" t="s">
        <v>192</v>
      </c>
      <c r="R19" s="1" t="s">
        <v>308</v>
      </c>
      <c r="S19" s="1" t="s">
        <v>194</v>
      </c>
      <c r="T19" s="1" t="s">
        <v>195</v>
      </c>
      <c r="U19" s="1" t="s">
        <v>196</v>
      </c>
    </row>
    <row r="20" s="1" customFormat="1" spans="1:21">
      <c r="A20" s="3">
        <v>18000078329</v>
      </c>
      <c r="B20" s="1" t="s">
        <v>302</v>
      </c>
      <c r="C20" s="1" t="s">
        <v>309</v>
      </c>
      <c r="D20" s="1" t="s">
        <v>277</v>
      </c>
      <c r="E20" s="1" t="s">
        <v>310</v>
      </c>
      <c r="F20" s="1" t="s">
        <v>184</v>
      </c>
      <c r="G20" s="1" t="s">
        <v>185</v>
      </c>
      <c r="H20" s="1" t="s">
        <v>186</v>
      </c>
      <c r="I20" s="1" t="s">
        <v>311</v>
      </c>
      <c r="J20" s="1" t="s">
        <v>30</v>
      </c>
      <c r="K20" s="1" t="s">
        <v>312</v>
      </c>
      <c r="L20" s="1" t="s">
        <v>312</v>
      </c>
      <c r="M20" s="1" t="s">
        <v>189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313</v>
      </c>
      <c r="S20" s="1" t="s">
        <v>194</v>
      </c>
      <c r="T20" s="1" t="s">
        <v>195</v>
      </c>
      <c r="U20" s="1" t="s">
        <v>196</v>
      </c>
    </row>
    <row r="21" s="1" customFormat="1" spans="1:21">
      <c r="A21" s="3">
        <v>17955596216</v>
      </c>
      <c r="B21" s="1" t="s">
        <v>314</v>
      </c>
      <c r="C21" s="1" t="s">
        <v>315</v>
      </c>
      <c r="D21" s="1" t="s">
        <v>316</v>
      </c>
      <c r="E21" s="1" t="s">
        <v>317</v>
      </c>
      <c r="F21" s="1" t="s">
        <v>184</v>
      </c>
      <c r="G21" s="1" t="s">
        <v>185</v>
      </c>
      <c r="H21" s="1" t="s">
        <v>186</v>
      </c>
      <c r="I21" s="1" t="s">
        <v>318</v>
      </c>
      <c r="J21" s="1" t="s">
        <v>30</v>
      </c>
      <c r="K21" s="1" t="s">
        <v>319</v>
      </c>
      <c r="L21" s="1" t="s">
        <v>319</v>
      </c>
      <c r="M21" s="1" t="s">
        <v>189</v>
      </c>
      <c r="N21" s="1" t="s">
        <v>189</v>
      </c>
      <c r="O21" s="1" t="s">
        <v>190</v>
      </c>
      <c r="P21" s="1" t="s">
        <v>191</v>
      </c>
      <c r="Q21" s="1" t="s">
        <v>192</v>
      </c>
      <c r="R21" s="1" t="s">
        <v>320</v>
      </c>
      <c r="S21" s="1" t="s">
        <v>194</v>
      </c>
      <c r="T21" s="1" t="s">
        <v>195</v>
      </c>
      <c r="U21" s="1" t="s">
        <v>196</v>
      </c>
    </row>
    <row r="22" s="1" customFormat="1" spans="1:21">
      <c r="A22" s="3">
        <v>17945590095</v>
      </c>
      <c r="B22" s="1" t="s">
        <v>321</v>
      </c>
      <c r="C22" s="1" t="s">
        <v>322</v>
      </c>
      <c r="D22" s="1" t="s">
        <v>323</v>
      </c>
      <c r="E22" s="1" t="s">
        <v>324</v>
      </c>
      <c r="F22" s="1" t="s">
        <v>180</v>
      </c>
      <c r="G22" s="1" t="s">
        <v>185</v>
      </c>
      <c r="H22" s="1" t="s">
        <v>186</v>
      </c>
      <c r="I22" s="1" t="s">
        <v>325</v>
      </c>
      <c r="J22" s="1" t="s">
        <v>30</v>
      </c>
      <c r="K22" s="1" t="s">
        <v>326</v>
      </c>
      <c r="L22" s="1" t="s">
        <v>326</v>
      </c>
      <c r="M22" s="1" t="s">
        <v>189</v>
      </c>
      <c r="N22" s="1" t="s">
        <v>189</v>
      </c>
      <c r="O22" s="1" t="s">
        <v>190</v>
      </c>
      <c r="P22" s="1" t="s">
        <v>191</v>
      </c>
      <c r="Q22" s="1" t="s">
        <v>192</v>
      </c>
      <c r="R22" s="1" t="s">
        <v>327</v>
      </c>
      <c r="S22" s="1" t="s">
        <v>194</v>
      </c>
      <c r="T22" s="1" t="s">
        <v>195</v>
      </c>
      <c r="U22" s="1" t="s">
        <v>196</v>
      </c>
    </row>
    <row r="23" s="1" customFormat="1" spans="1:21">
      <c r="A23" s="3">
        <v>17913593723</v>
      </c>
      <c r="B23" s="1" t="s">
        <v>328</v>
      </c>
      <c r="C23" s="1" t="s">
        <v>329</v>
      </c>
      <c r="D23" s="1" t="s">
        <v>330</v>
      </c>
      <c r="E23" s="1" t="s">
        <v>331</v>
      </c>
      <c r="F23" s="1" t="s">
        <v>184</v>
      </c>
      <c r="G23" s="1" t="s">
        <v>185</v>
      </c>
      <c r="H23" s="1" t="s">
        <v>186</v>
      </c>
      <c r="I23" s="1" t="s">
        <v>190</v>
      </c>
      <c r="J23" s="1" t="s">
        <v>30</v>
      </c>
      <c r="K23" s="1" t="s">
        <v>190</v>
      </c>
      <c r="L23" s="1" t="s">
        <v>190</v>
      </c>
      <c r="M23" s="1" t="s">
        <v>189</v>
      </c>
      <c r="N23" s="1" t="s">
        <v>189</v>
      </c>
      <c r="O23" s="1" t="s">
        <v>190</v>
      </c>
      <c r="P23" s="1" t="s">
        <v>191</v>
      </c>
      <c r="Q23" s="1" t="s">
        <v>192</v>
      </c>
      <c r="R23" s="1" t="s">
        <v>332</v>
      </c>
      <c r="S23" s="1" t="s">
        <v>194</v>
      </c>
      <c r="T23" s="1" t="s">
        <v>195</v>
      </c>
      <c r="U23" s="1" t="s">
        <v>196</v>
      </c>
    </row>
    <row r="24" s="1" customFormat="1" spans="1:21">
      <c r="A24" s="3">
        <v>17909584662</v>
      </c>
      <c r="B24" s="1" t="s">
        <v>333</v>
      </c>
      <c r="C24" s="1" t="s">
        <v>334</v>
      </c>
      <c r="D24" s="1" t="s">
        <v>335</v>
      </c>
      <c r="E24" s="1" t="s">
        <v>336</v>
      </c>
      <c r="F24" s="1" t="s">
        <v>184</v>
      </c>
      <c r="G24" s="1" t="s">
        <v>185</v>
      </c>
      <c r="H24" s="1" t="s">
        <v>186</v>
      </c>
      <c r="I24" s="1" t="s">
        <v>337</v>
      </c>
      <c r="J24" s="1" t="s">
        <v>30</v>
      </c>
      <c r="K24" s="1" t="s">
        <v>338</v>
      </c>
      <c r="L24" s="1" t="s">
        <v>338</v>
      </c>
      <c r="M24" s="1" t="s">
        <v>189</v>
      </c>
      <c r="N24" s="1" t="s">
        <v>189</v>
      </c>
      <c r="O24" s="1" t="s">
        <v>190</v>
      </c>
      <c r="P24" s="1" t="s">
        <v>191</v>
      </c>
      <c r="Q24" s="1" t="s">
        <v>192</v>
      </c>
      <c r="R24" s="1" t="s">
        <v>339</v>
      </c>
      <c r="S24" s="1" t="s">
        <v>194</v>
      </c>
      <c r="T24" s="1" t="s">
        <v>195</v>
      </c>
      <c r="U24" s="1" t="s">
        <v>196</v>
      </c>
    </row>
    <row r="25" s="1" customFormat="1" spans="1:21">
      <c r="A25" s="3">
        <v>17848685558</v>
      </c>
      <c r="B25" s="1" t="s">
        <v>340</v>
      </c>
      <c r="C25" s="1" t="s">
        <v>341</v>
      </c>
      <c r="D25" s="1" t="s">
        <v>342</v>
      </c>
      <c r="E25" s="1" t="s">
        <v>343</v>
      </c>
      <c r="F25" s="1" t="s">
        <v>184</v>
      </c>
      <c r="G25" s="1" t="s">
        <v>185</v>
      </c>
      <c r="H25" s="1" t="s">
        <v>186</v>
      </c>
      <c r="I25" s="1" t="s">
        <v>344</v>
      </c>
      <c r="J25" s="1" t="s">
        <v>30</v>
      </c>
      <c r="K25" s="1" t="s">
        <v>345</v>
      </c>
      <c r="L25" s="1" t="s">
        <v>345</v>
      </c>
      <c r="M25" s="1" t="s">
        <v>189</v>
      </c>
      <c r="N25" s="1" t="s">
        <v>189</v>
      </c>
      <c r="O25" s="1" t="s">
        <v>190</v>
      </c>
      <c r="P25" s="1" t="s">
        <v>191</v>
      </c>
      <c r="Q25" s="1" t="s">
        <v>192</v>
      </c>
      <c r="R25" s="1" t="s">
        <v>346</v>
      </c>
      <c r="S25" s="1" t="s">
        <v>194</v>
      </c>
      <c r="T25" s="1" t="s">
        <v>195</v>
      </c>
      <c r="U25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2022-06-28T01:57:16Z</dcterms:created>
  <dcterms:modified xsi:type="dcterms:W3CDTF">2022-06-28T02:05:40Z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FECE5ED357274039BD4274393E004687</vt:lpwstr>
  </property>
  <property fmtid="{D5CDD505-2E9C-101B-9397-08002B2CF9AE}" pid="3" name="KSOProductBuildVer">
    <vt:lpwstr>2052-11.1.0.11830</vt:lpwstr>
  </property>
</Properties>
</file>