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</definedName>
  </definedNames>
  <calcPr calcId="144525"/>
</workbook>
</file>

<file path=xl/sharedStrings.xml><?xml version="1.0" encoding="utf-8"?>
<sst xmlns="http://schemas.openxmlformats.org/spreadsheetml/2006/main" count="166" uniqueCount="89">
  <si>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</si>
  <si>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</si>
  <si>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</si>
  <si>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</si>
  <si>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</si>
  <si>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</si>
  <si>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</si>
  <si>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</si>
  <si>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</si>
  <si>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</si>
  <si>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</si>
  <si>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</si>
  <si>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</si>
  <si>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</si>
  <si>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</si>
  <si>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</si>
  <si>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</si>
  <si>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</si>
  <si>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</si>
  <si>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</si>
  <si>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</si>
  <si>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</si>
  <si>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</si>
  <si>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</si>
  <si>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</si>
  <si>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18099252014	</t>
  </si>
  <si>
    <t>Ctrip</t>
  </si>
  <si>
    <t>正常</t>
  </si>
  <si>
    <t>[广州]广州威珀斯酒店(67322972)</t>
  </si>
  <si>
    <t>商务双床公寓&lt;双人入住&gt;&lt;内宾&gt;&lt;预付&gt;&lt;无早&gt;</t>
  </si>
  <si>
    <t>CNY</t>
  </si>
  <si>
    <t>李凌峰</t>
  </si>
  <si>
    <t>CA363220629CNY</t>
  </si>
  <si>
    <t>未提现</t>
  </si>
  <si>
    <t>携程开票</t>
  </si>
  <si>
    <t xml:space="preserve">2587428	</t>
  </si>
  <si>
    <t xml:space="preserve">634985	</t>
  </si>
  <si>
    <t xml:space="preserve">18102294929	</t>
  </si>
  <si>
    <t>池胜利</t>
  </si>
  <si>
    <t xml:space="preserve">	</t>
  </si>
  <si>
    <t xml:space="preserve">18103525525	</t>
  </si>
  <si>
    <t>[拉萨]拉萨圣地天堂洲际大饭店(67324764)</t>
  </si>
  <si>
    <t>含氧豪华城景大床房&lt;双人入住&gt;&lt;内宾&gt;&lt;预付&gt;&lt;无早&gt;</t>
  </si>
  <si>
    <t>黄俊伟</t>
  </si>
  <si>
    <t>取消</t>
  </si>
  <si>
    <t xml:space="preserve">18109129023	</t>
  </si>
  <si>
    <t>[上海]崇明金茂凯悦酒店(68265532)</t>
  </si>
  <si>
    <t>凯悦双床房&lt;双人入住&gt;&lt;内宾&gt;&lt;预付&gt;&lt;双早&gt;</t>
  </si>
  <si>
    <t>修勇</t>
  </si>
  <si>
    <t>，</t>
  </si>
  <si>
    <t>A220629092032481</t>
  </si>
  <si>
    <t>CNY / HKD 当前参考汇率: 1.169830871</t>
  </si>
  <si>
    <t>总计： 753.46 CNY/
881.42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</si>
  <si>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</si>
  <si>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</si>
  <si>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</si>
  <si>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</si>
  <si>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</si>
  <si>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</si>
  <si>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</si>
  <si>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</si>
  <si>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</si>
  <si>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</si>
  <si>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</si>
  <si>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</si>
  <si>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</si>
  <si>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</si>
  <si>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</si>
  <si>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</si>
  <si>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</si>
  <si>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</si>
  <si>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2022-06-12</t>
  </si>
  <si>
    <t>2587570</t>
  </si>
  <si>
    <t>广州威珀斯酒店</t>
  </si>
  <si>
    <t>2022-06-13</t>
  </si>
  <si>
    <t>2022-06-14</t>
  </si>
  <si>
    <t>退房日周结</t>
  </si>
  <si>
    <t>376.73</t>
  </si>
  <si>
    <t>RMB</t>
  </si>
  <si>
    <t>0</t>
  </si>
  <si>
    <t>0.00</t>
  </si>
  <si>
    <t>携程国内直连(DD)</t>
  </si>
  <si>
    <t>01.011249</t>
  </si>
  <si>
    <t>2022-06-12 13:19:32</t>
  </si>
  <si>
    <t>否</t>
  </si>
  <si>
    <t>汇智国际旅游发展有限公司</t>
  </si>
  <si>
    <t>直连</t>
  </si>
  <si>
    <t>2587428</t>
  </si>
  <si>
    <t>2022-06-12 11:19:40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</si>
</sst>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44725</v>
      </c>
      <c r="G2" s="6">
        <v>44726</v>
      </c>
      <c r="H2" s="4">
        <v>1</v>
      </c>
      <c r="I2" s="4">
        <v>1</v>
      </c>
      <c r="J2" s="4">
        <v>1</v>
      </c>
      <c r="K2" s="4" t="s">
        <v>30</v>
      </c>
      <c r="L2" s="4">
        <v>376.73</v>
      </c>
      <c r="M2" s="4">
        <v>376.73</v>
      </c>
      <c r="N2" s="4" t="s">
        <v>31</v>
      </c>
      <c r="O2" s="4" t="s">
        <v>32</v>
      </c>
      <c r="P2" s="4" t="s">
        <v>33</v>
      </c>
      <c r="Q2" s="4">
        <v>0</v>
      </c>
      <c r="R2" s="7">
        <v>44724</v>
      </c>
      <c r="S2" s="6">
        <v>44741</v>
      </c>
      <c r="T2" s="4" t="s">
        <v>34</v>
      </c>
      <c r="U2" s="4">
        <v>376.73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44725</v>
      </c>
      <c r="G3" s="6">
        <v>44726</v>
      </c>
      <c r="H3" s="4">
        <v>1</v>
      </c>
      <c r="I3" s="4">
        <v>1</v>
      </c>
      <c r="J3" s="4">
        <v>1</v>
      </c>
      <c r="K3" s="4" t="s">
        <v>30</v>
      </c>
      <c r="L3" s="4">
        <v>376.73</v>
      </c>
      <c r="M3" s="4">
        <v>376.73</v>
      </c>
      <c r="N3" s="4" t="s">
        <v>38</v>
      </c>
      <c r="O3" s="4" t="s">
        <v>32</v>
      </c>
      <c r="P3" s="4" t="s">
        <v>33</v>
      </c>
      <c r="Q3" s="4">
        <v>0</v>
      </c>
      <c r="R3" s="7">
        <v>44724</v>
      </c>
      <c r="S3" s="6">
        <v>44741</v>
      </c>
      <c r="T3" s="4" t="s">
        <v>34</v>
      </c>
      <c r="U3" s="4">
        <v>376.73</v>
      </c>
      <c r="V3" s="4">
        <v>0</v>
      </c>
      <c r="W3" s="4">
        <v>0</v>
      </c>
      <c r="X3" s="4" t="s">
        <v>39</v>
      </c>
      <c r="Y3" s="4" t="s">
        <v>39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44725</v>
      </c>
      <c r="G4" s="6">
        <v>44726</v>
      </c>
      <c r="H4" s="4">
        <v>1</v>
      </c>
      <c r="I4" s="4">
        <v>1</v>
      </c>
      <c r="J4" s="4">
        <v>1</v>
      </c>
      <c r="K4" s="4" t="s">
        <v>30</v>
      </c>
      <c r="L4" s="4">
        <v>649.43</v>
      </c>
      <c r="M4" s="4">
        <v>649.43</v>
      </c>
      <c r="N4" s="4" t="s">
        <v>43</v>
      </c>
      <c r="O4" s="4" t="s">
        <v>32</v>
      </c>
      <c r="P4" s="4" t="s">
        <v>33</v>
      </c>
      <c r="Q4" s="4">
        <v>0</v>
      </c>
      <c r="R4" s="7">
        <v>44724</v>
      </c>
      <c r="S4" s="6">
        <v>44741</v>
      </c>
      <c r="T4" s="4" t="s">
        <v>34</v>
      </c>
      <c r="U4" s="4">
        <v>649.43</v>
      </c>
      <c r="V4" s="4">
        <v>0</v>
      </c>
      <c r="W4" s="4">
        <v>0</v>
      </c>
      <c r="X4" s="4" t="s">
        <v>39</v>
      </c>
      <c r="Y4" s="4" t="s">
        <v>39</v>
      </c>
    </row>
    <row r="5" s="4" customFormat="1" spans="1:25">
      <c r="A5" s="4" t="s">
        <v>40</v>
      </c>
      <c r="B5" s="4" t="s">
        <v>26</v>
      </c>
      <c r="C5" s="4" t="s">
        <v>44</v>
      </c>
      <c r="D5" s="4" t="s">
        <v>41</v>
      </c>
      <c r="E5" s="4" t="s">
        <v>42</v>
      </c>
      <c r="F5" s="6">
        <v>44725</v>
      </c>
      <c r="G5" s="6">
        <v>44726</v>
      </c>
      <c r="H5" s="4">
        <v>1</v>
      </c>
      <c r="I5" s="4">
        <v>1</v>
      </c>
      <c r="J5" s="4">
        <v>1</v>
      </c>
      <c r="K5" s="4" t="s">
        <v>30</v>
      </c>
      <c r="L5" s="4">
        <v>-649.43</v>
      </c>
      <c r="M5" s="4">
        <v>-649.43</v>
      </c>
      <c r="N5" s="4" t="s">
        <v>43</v>
      </c>
      <c r="O5" s="4" t="s">
        <v>32</v>
      </c>
      <c r="P5" s="4" t="s">
        <v>33</v>
      </c>
      <c r="Q5" s="4">
        <v>0</v>
      </c>
      <c r="R5" s="7">
        <v>44724</v>
      </c>
      <c r="S5" s="6">
        <v>44741</v>
      </c>
      <c r="T5" s="4" t="s">
        <v>34</v>
      </c>
      <c r="U5" s="4">
        <v>-649.43</v>
      </c>
      <c r="V5" s="4">
        <v>0</v>
      </c>
      <c r="W5" s="4">
        <v>0</v>
      </c>
      <c r="X5" s="4" t="s">
        <v>39</v>
      </c>
      <c r="Y5" s="4" t="s">
        <v>39</v>
      </c>
    </row>
    <row r="6" s="4" customFormat="1" spans="1:25">
      <c r="A6" s="4" t="s">
        <v>45</v>
      </c>
      <c r="B6" s="4" t="s">
        <v>26</v>
      </c>
      <c r="C6" s="4" t="s">
        <v>27</v>
      </c>
      <c r="D6" s="4" t="s">
        <v>46</v>
      </c>
      <c r="E6" s="4" t="s">
        <v>47</v>
      </c>
      <c r="F6" s="6">
        <v>44725</v>
      </c>
      <c r="G6" s="6">
        <v>44726</v>
      </c>
      <c r="H6" s="4">
        <v>1</v>
      </c>
      <c r="I6" s="4">
        <v>1</v>
      </c>
      <c r="J6" s="4">
        <v>1</v>
      </c>
      <c r="K6" s="4" t="s">
        <v>30</v>
      </c>
      <c r="L6" s="4">
        <v>1148.37</v>
      </c>
      <c r="M6" s="4">
        <v>1148.37</v>
      </c>
      <c r="N6" s="4" t="s">
        <v>48</v>
      </c>
      <c r="O6" s="4" t="s">
        <v>32</v>
      </c>
      <c r="P6" s="4" t="s">
        <v>33</v>
      </c>
      <c r="Q6" s="4">
        <v>0</v>
      </c>
      <c r="R6" s="7">
        <v>44725</v>
      </c>
      <c r="S6" s="6">
        <v>44741</v>
      </c>
      <c r="T6" s="4" t="s">
        <v>34</v>
      </c>
      <c r="U6" s="4">
        <v>1148.37</v>
      </c>
      <c r="V6" s="4">
        <v>0</v>
      </c>
      <c r="W6" s="4">
        <v>0</v>
      </c>
      <c r="X6" s="4" t="s">
        <v>39</v>
      </c>
      <c r="Y6" s="4" t="s">
        <v>39</v>
      </c>
    </row>
    <row r="7" s="4" customFormat="1" spans="1:25">
      <c r="A7" s="4" t="s">
        <v>45</v>
      </c>
      <c r="B7" s="4" t="s">
        <v>26</v>
      </c>
      <c r="C7" s="4" t="s">
        <v>44</v>
      </c>
      <c r="D7" s="4" t="s">
        <v>46</v>
      </c>
      <c r="E7" s="4" t="s">
        <v>47</v>
      </c>
      <c r="F7" s="6">
        <v>44725</v>
      </c>
      <c r="G7" s="6">
        <v>44726</v>
      </c>
      <c r="H7" s="4">
        <v>1</v>
      </c>
      <c r="I7" s="4">
        <v>1</v>
      </c>
      <c r="J7" s="4">
        <v>1</v>
      </c>
      <c r="K7" s="4" t="s">
        <v>30</v>
      </c>
      <c r="L7" s="4">
        <v>-1148.37</v>
      </c>
      <c r="M7" s="4">
        <v>-1148.37</v>
      </c>
      <c r="N7" s="4" t="s">
        <v>48</v>
      </c>
      <c r="O7" s="4" t="s">
        <v>32</v>
      </c>
      <c r="P7" s="4" t="s">
        <v>33</v>
      </c>
      <c r="Q7" s="4">
        <v>0</v>
      </c>
      <c r="R7" s="7">
        <v>44725</v>
      </c>
      <c r="S7" s="6">
        <v>44741</v>
      </c>
      <c r="T7" s="4" t="s">
        <v>34</v>
      </c>
      <c r="U7" s="4">
        <v>-1148.37</v>
      </c>
      <c r="V7" s="4">
        <v>0</v>
      </c>
      <c r="W7" s="4">
        <v>0</v>
      </c>
      <c r="X7" s="4" t="s">
        <v>39</v>
      </c>
      <c r="Y7" s="4" t="s">
        <v>39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"/>
  <sheetViews>
    <sheetView tabSelected="1" workbookViewId="0">
      <selection activeCell="A12" sqref="A12:A14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49</v>
      </c>
    </row>
    <row r="2" s="4" customFormat="1" spans="1:9">
      <c r="A2" s="5">
        <v>18099252014</v>
      </c>
      <c r="B2" s="6">
        <v>44725</v>
      </c>
      <c r="C2" s="6">
        <v>44726</v>
      </c>
      <c r="D2" s="4">
        <v>376.73</v>
      </c>
      <c r="E2" s="4" t="str">
        <f>VLOOKUP(A2,HOP!A:L,12,0)</f>
        <v>376.73</v>
      </c>
      <c r="F2" s="4" t="str">
        <f>VLOOKUP(A2,HOP!A:C,3,0)</f>
        <v>2587428</v>
      </c>
      <c r="G2" s="4">
        <f>D2-E2</f>
        <v>0</v>
      </c>
      <c r="H2" s="4" t="str">
        <f>$H$1&amp;F2</f>
        <v>，2587428</v>
      </c>
      <c r="I2" s="4" t="str">
        <f>VLOOKUP(A2,HOP!A:U,21,0)</f>
        <v>直连</v>
      </c>
    </row>
    <row r="3" s="4" customFormat="1" spans="1:9">
      <c r="A3" s="5">
        <v>18102294929</v>
      </c>
      <c r="B3" s="6">
        <v>44725</v>
      </c>
      <c r="C3" s="6">
        <v>44726</v>
      </c>
      <c r="D3" s="4">
        <v>376.73</v>
      </c>
      <c r="E3" s="4" t="str">
        <f>VLOOKUP(A3,HOP!A:L,12,0)</f>
        <v>376.73</v>
      </c>
      <c r="F3" s="4" t="str">
        <f>VLOOKUP(A3,HOP!A:C,3,0)</f>
        <v>2587570</v>
      </c>
      <c r="G3" s="4">
        <f>D3-E3</f>
        <v>0</v>
      </c>
      <c r="H3" s="4" t="str">
        <f>$H$1&amp;F3</f>
        <v>，2587570</v>
      </c>
      <c r="I3" s="4" t="str">
        <f>VLOOKUP(A3,HOP!A:U,21,0)</f>
        <v>直连</v>
      </c>
    </row>
    <row r="4" s="4" customFormat="1" hidden="1" spans="1:9">
      <c r="A4" s="5">
        <v>18103525525</v>
      </c>
      <c r="B4" s="6">
        <v>44725</v>
      </c>
      <c r="C4" s="6">
        <v>44726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VLOOKUP(A4,HOP!A:U,21,0)</f>
        <v>#N/A</v>
      </c>
    </row>
    <row r="5" s="4" customFormat="1" hidden="1" spans="1:9">
      <c r="A5" s="5">
        <v>18109129023</v>
      </c>
      <c r="B5" s="6">
        <v>44725</v>
      </c>
      <c r="C5" s="6">
        <v>44726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>D5-E5</f>
        <v>#N/A</v>
      </c>
      <c r="H5" s="4" t="e">
        <f>$H$1&amp;F5</f>
        <v>#N/A</v>
      </c>
      <c r="I5" s="4" t="e">
        <f>VLOOKUP(A5,HOP!A:U,21,0)</f>
        <v>#N/A</v>
      </c>
    </row>
    <row r="7" spans="4:4">
      <c r="D7" s="4">
        <f>SUM(D2:D6)</f>
        <v>753.46</v>
      </c>
    </row>
    <row r="12" spans="1:1">
      <c r="A12" s="4" t="s">
        <v>50</v>
      </c>
    </row>
    <row r="13" spans="1:1">
      <c r="A13" s="4" t="s">
        <v>51</v>
      </c>
    </row>
    <row r="14" spans="1:1">
      <c r="A14" s="4" t="s">
        <v>52</v>
      </c>
    </row>
  </sheetData>
  <autoFilter ref="A1:XFD7">
    <filterColumn colId="3">
      <filters blank="1">
        <filter val="376.73"/>
        <filter val="753.4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"/>
  <sheetViews>
    <sheetView workbookViewId="0">
      <selection activeCell="B5" sqref="B5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1">
      <c r="A1" s="2" t="s">
        <v>53</v>
      </c>
      <c r="B1" s="2" t="s">
        <v>54</v>
      </c>
      <c r="C1" s="2" t="s">
        <v>55</v>
      </c>
      <c r="D1" s="2" t="s">
        <v>56</v>
      </c>
      <c r="E1" s="2" t="s">
        <v>13</v>
      </c>
      <c r="F1" s="2" t="s">
        <v>5</v>
      </c>
      <c r="G1" s="2" t="s">
        <v>6</v>
      </c>
      <c r="H1" s="2" t="s">
        <v>57</v>
      </c>
      <c r="I1" s="2" t="s">
        <v>58</v>
      </c>
      <c r="J1" s="2" t="s">
        <v>59</v>
      </c>
      <c r="K1" s="2" t="s">
        <v>60</v>
      </c>
      <c r="L1" s="2" t="s">
        <v>61</v>
      </c>
      <c r="M1" s="2" t="s">
        <v>62</v>
      </c>
      <c r="N1" s="2" t="s">
        <v>63</v>
      </c>
      <c r="O1" s="2" t="s">
        <v>64</v>
      </c>
      <c r="P1" s="2" t="s">
        <v>65</v>
      </c>
      <c r="Q1" s="2" t="s">
        <v>66</v>
      </c>
      <c r="R1" s="2" t="s">
        <v>67</v>
      </c>
      <c r="S1" s="2" t="s">
        <v>68</v>
      </c>
      <c r="T1" s="2" t="s">
        <v>69</v>
      </c>
      <c r="U1" s="2" t="s">
        <v>70</v>
      </c>
    </row>
    <row r="2" s="1" customFormat="1" spans="1:21">
      <c r="A2" s="3">
        <v>18102294929</v>
      </c>
      <c r="B2" s="1" t="s">
        <v>71</v>
      </c>
      <c r="C2" s="1" t="s">
        <v>72</v>
      </c>
      <c r="D2" s="1" t="s">
        <v>73</v>
      </c>
      <c r="E2" s="1" t="s">
        <v>38</v>
      </c>
      <c r="F2" s="1" t="s">
        <v>74</v>
      </c>
      <c r="G2" s="1" t="s">
        <v>75</v>
      </c>
      <c r="H2" s="1" t="s">
        <v>76</v>
      </c>
      <c r="I2" s="1" t="s">
        <v>77</v>
      </c>
      <c r="J2" s="1" t="s">
        <v>78</v>
      </c>
      <c r="K2" s="1" t="s">
        <v>77</v>
      </c>
      <c r="L2" s="1" t="s">
        <v>77</v>
      </c>
      <c r="M2" s="1" t="s">
        <v>79</v>
      </c>
      <c r="N2" s="1" t="s">
        <v>79</v>
      </c>
      <c r="O2" s="1" t="s">
        <v>80</v>
      </c>
      <c r="P2" s="1" t="s">
        <v>81</v>
      </c>
      <c r="Q2" s="1" t="s">
        <v>82</v>
      </c>
      <c r="R2" s="1" t="s">
        <v>83</v>
      </c>
      <c r="S2" s="1" t="s">
        <v>84</v>
      </c>
      <c r="T2" s="1" t="s">
        <v>85</v>
      </c>
      <c r="U2" s="1" t="s">
        <v>86</v>
      </c>
    </row>
    <row r="3" s="1" customFormat="1" spans="1:21">
      <c r="A3" s="3">
        <v>18099252014</v>
      </c>
      <c r="B3" s="1" t="s">
        <v>71</v>
      </c>
      <c r="C3" s="1" t="s">
        <v>87</v>
      </c>
      <c r="D3" s="1" t="s">
        <v>73</v>
      </c>
      <c r="E3" s="1" t="s">
        <v>31</v>
      </c>
      <c r="F3" s="1" t="s">
        <v>74</v>
      </c>
      <c r="G3" s="1" t="s">
        <v>75</v>
      </c>
      <c r="H3" s="1" t="s">
        <v>76</v>
      </c>
      <c r="I3" s="1" t="s">
        <v>77</v>
      </c>
      <c r="J3" s="1" t="s">
        <v>78</v>
      </c>
      <c r="K3" s="1" t="s">
        <v>77</v>
      </c>
      <c r="L3" s="1" t="s">
        <v>77</v>
      </c>
      <c r="M3" s="1" t="s">
        <v>79</v>
      </c>
      <c r="N3" s="1" t="s">
        <v>79</v>
      </c>
      <c r="O3" s="1" t="s">
        <v>80</v>
      </c>
      <c r="P3" s="1" t="s">
        <v>81</v>
      </c>
      <c r="Q3" s="1" t="s">
        <v>82</v>
      </c>
      <c r="R3" s="1" t="s">
        <v>88</v>
      </c>
      <c r="S3" s="1" t="s">
        <v>84</v>
      </c>
      <c r="T3" s="1" t="s">
        <v>85</v>
      </c>
      <c r="U3" s="1" t="s">
        <v>86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2022-06-29T01:13:00Z</dcterms:created>
  <dcterms:modified xsi:type="dcterms:W3CDTF">2022-06-29T01:16:43Z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343697AD4C784FE4B1A5A52617A1B798</vt:lpwstr>
  </property>
  <property fmtid="{D5CDD505-2E9C-101B-9397-08002B2CF9AE}" pid="3" name="KSOProductBuildVer">
    <vt:lpwstr>2052-11.1.0.11830</vt:lpwstr>
  </property>
</Properties>
</file>