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对账!$A$1:$X$37</definedName>
  </definedNames>
  <calcPr calcId="144525"/>
</workbook>
</file>

<file path=xl/sharedStrings.xml><?xml version="1.0" encoding="utf-8"?>
<sst xmlns="http://schemas.openxmlformats.org/spreadsheetml/2006/main" count="1209" uniqueCount="334">
  <si>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</si>
  <si>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</si>
  <si>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</si>
  <si>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</si>
  <si>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</si>
  <si>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</si>
  <si>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</si>
  <si>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</si>
  <si>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</si>
  <si>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</si>
  <si>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</si>
  <si>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</si>
  <si>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</si>
  <si>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</si>
  <si>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</si>
  <si>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</si>
  <si>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</si>
  <si>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</si>
  <si>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</si>
  <si>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</si>
  <si>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</si>
  <si>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</si>
  <si>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</si>
  <si>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</si>
  <si>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</si>
  <si>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18058968061	</t>
  </si>
  <si>
    <t>Ctrip</t>
  </si>
  <si>
    <t>正常</t>
  </si>
  <si>
    <t>[莱阳]莱阳金山国际酒店(85211378)</t>
  </si>
  <si>
    <t>普通双床房&lt;双人入住&gt;&lt;内宾&gt;&lt;预付&gt;&lt;单早&gt;</t>
  </si>
  <si>
    <t>CNY</t>
  </si>
  <si>
    <t>董明</t>
  </si>
  <si>
    <t>CA11323220625CNY</t>
  </si>
  <si>
    <t>未提现</t>
  </si>
  <si>
    <t>携程开票</t>
  </si>
  <si>
    <t xml:space="preserve">	</t>
  </si>
  <si>
    <t>取消</t>
  </si>
  <si>
    <t xml:space="preserve">18133585497	</t>
  </si>
  <si>
    <t>[济南]锦江之星(济南历下大厦解放东路店)(69030726)</t>
  </si>
  <si>
    <t>特价大床房&lt;双人入住&gt;&lt;内宾&gt;&lt;预付&gt;&lt;双早&gt;</t>
  </si>
  <si>
    <t>汲敏</t>
  </si>
  <si>
    <t xml:space="preserve">18154313978	</t>
  </si>
  <si>
    <t>[永安]维也纳酒店(永安火车南站店)(83969650)</t>
  </si>
  <si>
    <t>大床房&lt;单人入住&gt;&lt;内宾&gt;&lt;预付&gt;&lt;单早&gt;</t>
  </si>
  <si>
    <t>戴小华</t>
  </si>
  <si>
    <t xml:space="preserve">18155658437	</t>
  </si>
  <si>
    <t>[呼和浩特]锦江之星(呼和浩特鄂尔多斯大街师范大学酒店)(71574784)</t>
  </si>
  <si>
    <t>标准房A&lt;双人入住&gt;&lt;内宾&gt;&lt;预付&gt;&lt;双早&gt;</t>
  </si>
  <si>
    <t>李彦</t>
  </si>
  <si>
    <t xml:space="preserve">18159058108	</t>
  </si>
  <si>
    <t>[西安]维也纳国际酒店(西安航天长安路店)(83812387)</t>
  </si>
  <si>
    <t>高级大床房&lt;双人入住&gt;&lt;内宾&gt;&lt;预付&gt;&lt;双早&gt;</t>
  </si>
  <si>
    <t>骆孟威</t>
  </si>
  <si>
    <t xml:space="preserve">2597037	</t>
  </si>
  <si>
    <t xml:space="preserve">18159082220	</t>
  </si>
  <si>
    <t>[青岛]锦江之星(胶南海水浴场朝阳山路店)(73260175)</t>
  </si>
  <si>
    <t>标准房B&lt;双人入住&gt;&lt;内宾&gt;&lt;预付&gt;&lt;双早&gt;</t>
  </si>
  <si>
    <t>祝宝宇,杨良,刘文涛,赵光明</t>
  </si>
  <si>
    <t xml:space="preserve">18159286511	</t>
  </si>
  <si>
    <t>[重庆]维也纳酒店（重庆西站广场店）(83846951)</t>
  </si>
  <si>
    <t>商务双床房&lt;双人入住&gt;&lt;内宾&gt;&lt;预付&gt;&lt;双早&gt;</t>
  </si>
  <si>
    <t>冯文平</t>
  </si>
  <si>
    <t xml:space="preserve">18159763000	</t>
  </si>
  <si>
    <t>[长沙]怡程酒店(长沙晚报店)(83418567)</t>
  </si>
  <si>
    <t>特惠大床房&lt;双人入住&gt;&lt;内宾&gt;&lt;预付&gt;&lt;双早&gt;</t>
  </si>
  <si>
    <t>尹益华</t>
  </si>
  <si>
    <t xml:space="preserve">18167284238	</t>
  </si>
  <si>
    <t>[广州]精途酒店(广州钟落潭地铁站店)(71584646)</t>
  </si>
  <si>
    <t>标准大床房&lt;双人入住&gt;&lt;内宾&gt;&lt;预付&gt;&lt;无早&gt;</t>
  </si>
  <si>
    <t>刘鼎政</t>
  </si>
  <si>
    <t xml:space="preserve">18167491158	</t>
  </si>
  <si>
    <t>[广州]宜尚酒店(广州塔客村地铁站琶洲会展店)(83812679)</t>
  </si>
  <si>
    <t>豪华大床房&lt;双人入住&gt;&lt;内宾&gt;&lt;预付&gt;&lt;双早&gt;</t>
  </si>
  <si>
    <t>高涛</t>
  </si>
  <si>
    <t xml:space="preserve">18167920951	</t>
  </si>
  <si>
    <t>[贵阳]城市便捷酒店(贵阳国际金融城店)(71586798)</t>
  </si>
  <si>
    <t>高级大床房&lt;双人入住&gt;&lt;内宾&gt;&lt;预付&gt;&lt;无早&gt;</t>
  </si>
  <si>
    <t>任葆森</t>
  </si>
  <si>
    <t xml:space="preserve">18171859304	</t>
  </si>
  <si>
    <t>[汉川]城市便捷酒店汉川经济开发区店(72813062)</t>
  </si>
  <si>
    <t>高级双床间&lt;双人入住&gt;&lt;内宾&gt;&lt;预付&gt;&lt;双早&gt;</t>
  </si>
  <si>
    <t>付文波</t>
  </si>
  <si>
    <t xml:space="preserve">18172132603	</t>
  </si>
  <si>
    <t>[宁德]锦江之星风尚(宁德万达广场店)(73271150)</t>
  </si>
  <si>
    <t>单人房B&lt;双人入住&gt;&lt;内宾&gt;&lt;预付&gt;&lt;单早&gt;</t>
  </si>
  <si>
    <t>赵越</t>
  </si>
  <si>
    <t xml:space="preserve">18173785632	</t>
  </si>
  <si>
    <t>谢炜</t>
  </si>
  <si>
    <t xml:space="preserve">18137774014	</t>
  </si>
  <si>
    <t>[西宁]白玉兰酒店(西宁大十字莫家街店)(60986944)</t>
  </si>
  <si>
    <t>轻雅大床房&lt;双人入住&gt;&lt;内宾&gt;&lt;预付&gt;&lt;双早&gt;</t>
  </si>
  <si>
    <t>初丽华</t>
  </si>
  <si>
    <t>CA11323220626CNY</t>
  </si>
  <si>
    <t xml:space="preserve">18151460774	</t>
  </si>
  <si>
    <t>[常州]百时快捷酒店(常州武进春秋淹城永胜路店)(71587824)</t>
  </si>
  <si>
    <t>单人房B&lt;单人入住&gt;&lt;内宾&gt;&lt;预付&gt;&lt;无早&gt;</t>
  </si>
  <si>
    <t>火峰</t>
  </si>
  <si>
    <t xml:space="preserve">18153982180	</t>
  </si>
  <si>
    <t>[武汉]7天优品Premium（武汉民航小区长港路地铁站店）(83292320)</t>
  </si>
  <si>
    <t>舒享大床房&lt;双人入住&gt;&lt;内宾&gt;&lt;预付&gt;&lt;双早&gt;</t>
  </si>
  <si>
    <t>鲍欣</t>
  </si>
  <si>
    <t xml:space="preserve">18155499002	</t>
  </si>
  <si>
    <t>[武汉]城市便捷酒店(武汉街道口店)(71581841)</t>
  </si>
  <si>
    <t>特惠大床房&lt;双人入住&gt;&lt;内宾&gt;&lt;预付&gt;&lt;无早&gt;</t>
  </si>
  <si>
    <t>于仰玲,岳龙</t>
  </si>
  <si>
    <t xml:space="preserve">2596584	</t>
  </si>
  <si>
    <t xml:space="preserve">18157469167	</t>
  </si>
  <si>
    <t>[池州]维也纳酒店（池州长江南路店）(83983496)</t>
  </si>
  <si>
    <t>豪华双床房&lt;双人入住&gt;&lt;内宾&gt;&lt;预付&gt;&lt;双早&gt;</t>
  </si>
  <si>
    <t>倪斌</t>
  </si>
  <si>
    <t xml:space="preserve">18159202251	</t>
  </si>
  <si>
    <t>[南京]白玉兰酒店(南京航空航天大学胜太西路店)(73247425)</t>
  </si>
  <si>
    <t>玉舒大床房&lt;双人入住&gt;&lt;内宾&gt;&lt;预付&gt;&lt;双早&gt;</t>
  </si>
  <si>
    <t>水斌斌</t>
  </si>
  <si>
    <t xml:space="preserve">18173276401	</t>
  </si>
  <si>
    <t>[北京]锦江之星(北京王府井步行街店)(54940857)</t>
  </si>
  <si>
    <t>舒雅双床房&lt;双人入住&gt;&lt;内宾&gt;&lt;预付&gt;&lt;无早&gt;</t>
  </si>
  <si>
    <t>郭林</t>
  </si>
  <si>
    <t xml:space="preserve">18173400674	</t>
  </si>
  <si>
    <t>[北京]北京燕莎三元桥亚朵酒店(48872835)</t>
  </si>
  <si>
    <t>高级双床房&lt;双人入住&gt;&lt;内宾&gt;&lt;预付&gt;&lt;单早&gt;</t>
  </si>
  <si>
    <t>张雅歌</t>
  </si>
  <si>
    <t xml:space="preserve">18176793684	</t>
  </si>
  <si>
    <t xml:space="preserve">18178227851	</t>
  </si>
  <si>
    <t>[南昌]城市便捷酒店(南昌滕王阁地铁站店)(71586507)</t>
  </si>
  <si>
    <t>标准大床房&lt;双人入住&gt;&lt;内宾&gt;&lt;预付&gt;&lt;双早&gt;</t>
  </si>
  <si>
    <t>毛紫怡</t>
  </si>
  <si>
    <t xml:space="preserve">18179138291	</t>
  </si>
  <si>
    <t>[合肥]合肥高新区创新产业园亚朵酒店(50191593)</t>
  </si>
  <si>
    <t>雅致大床房&lt;双人入住&gt;&lt;内宾&gt;&lt;预付&gt;&lt;单早&gt;</t>
  </si>
  <si>
    <t>唐鑫</t>
  </si>
  <si>
    <t xml:space="preserve">18182083897	</t>
  </si>
  <si>
    <t>[深圳]凯里亚德酒店(深圳清湖地铁站店)(73260750)</t>
  </si>
  <si>
    <t>优享大床房&lt;双人入住&gt;&lt;内宾&gt;&lt;预付&gt;&lt;无早&gt;</t>
  </si>
  <si>
    <t>柏雪</t>
  </si>
  <si>
    <t xml:space="preserve">18182436378	</t>
  </si>
  <si>
    <t>龚钊</t>
  </si>
  <si>
    <t xml:space="preserve">18182502685	</t>
  </si>
  <si>
    <t>[洛阳]城市便捷酒店（洛阳丽景门地铁站店）(72815230)</t>
  </si>
  <si>
    <t>零压双床房&lt;双人入住&gt;&lt;内宾&gt;&lt;预付&gt;&lt;无早&gt;</t>
  </si>
  <si>
    <t>宋建阳</t>
  </si>
  <si>
    <t xml:space="preserve">18150359441	</t>
  </si>
  <si>
    <t>[开封]锦江之星(开封府鼓楼广场店)(71636587)</t>
  </si>
  <si>
    <t>商务标准间A&lt;双人入住&gt;&lt;内宾&gt;&lt;预付&gt;&lt;双早&gt;</t>
  </si>
  <si>
    <t>王莉</t>
  </si>
  <si>
    <t>CA11323220627CNY</t>
  </si>
  <si>
    <t xml:space="preserve">18159577697	</t>
  </si>
  <si>
    <t>[乌鲁木齐]7天连锁酒店(乌鲁木齐喀什西路机场店)(66015554)</t>
  </si>
  <si>
    <t>经济房(无窗)&lt;双人入住&gt;&lt;内宾&gt;&lt;预付&gt;&lt;无早&gt;</t>
  </si>
  <si>
    <t>王林兴</t>
  </si>
  <si>
    <t xml:space="preserve">18172751752	</t>
  </si>
  <si>
    <t>[重庆]重庆永川高铁站兴龙湖亚朵酒店(71580412)</t>
  </si>
  <si>
    <t>高级湖景大床房&lt;双人入住&gt;&lt;内宾&gt;&lt;预付&gt;&lt;单早&gt;</t>
  </si>
  <si>
    <t>邹阳夕霏</t>
  </si>
  <si>
    <t xml:space="preserve">18182898800	</t>
  </si>
  <si>
    <t>陈亮</t>
  </si>
  <si>
    <t xml:space="preserve">18183510404	</t>
  </si>
  <si>
    <t>[济宁]白玉兰酒店(济宁运河城店)(71498704)</t>
  </si>
  <si>
    <t>兰舒双人房&lt;双人入住&gt;&lt;内宾&gt;&lt;预付&gt;&lt;无早&gt;</t>
  </si>
  <si>
    <t>孙志杰,张恩泽</t>
  </si>
  <si>
    <t xml:space="preserve">18186361283	</t>
  </si>
  <si>
    <t xml:space="preserve">18186959777	</t>
  </si>
  <si>
    <t>[重庆]维也纳国际酒店(重庆鸳鸯园博园店)(83841379)</t>
  </si>
  <si>
    <t>豪华大床房&lt;双人入住&gt;&lt;内宾&gt;&lt;预付&gt;&lt;无早&gt;</t>
  </si>
  <si>
    <t>王建光</t>
  </si>
  <si>
    <t xml:space="preserve">18149503415	</t>
  </si>
  <si>
    <t>退单</t>
  </si>
  <si>
    <t>[南京]锦江都城酒店(南京南站中心店)(83287355)</t>
  </si>
  <si>
    <t>精致双床房&lt;双人入住&gt;&lt;内宾&gt;&lt;预付&gt;&lt;双早&gt;</t>
  </si>
  <si>
    <t>葛家豪</t>
  </si>
  <si>
    <t>，</t>
  </si>
  <si>
    <t>18155499002此单多收164.63元待退回</t>
  </si>
  <si>
    <t>6.30 可退</t>
  </si>
  <si>
    <t>A220630154304481</t>
  </si>
  <si>
    <t>A2206301544261861</t>
  </si>
  <si>
    <t>CNY / HKD 当前参考汇率: 1.173803285</t>
  </si>
  <si>
    <t>总计：7455.17 CNY/
8750.9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</si>
  <si>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</si>
  <si>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</si>
  <si>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</si>
  <si>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</si>
  <si>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</si>
  <si>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</si>
  <si>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</si>
  <si>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</si>
  <si>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</si>
  <si>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</si>
  <si>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</si>
  <si>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</si>
  <si>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</si>
  <si>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</si>
  <si>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</si>
  <si>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</si>
  <si>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</si>
  <si>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</si>
  <si>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2022-06-23</t>
  </si>
  <si>
    <t>2600691</t>
  </si>
  <si>
    <t>重庆永川高铁站兴龙湖亚朵酒店</t>
  </si>
  <si>
    <t>2022-06-24</t>
  </si>
  <si>
    <t>退房日月结</t>
  </si>
  <si>
    <t>0.00</t>
  </si>
  <si>
    <t>RMB</t>
  </si>
  <si>
    <t>0</t>
  </si>
  <si>
    <t>携程汇智国内直连</t>
  </si>
  <si>
    <t>1861</t>
  </si>
  <si>
    <t>2022-06-23 18:27:25</t>
  </si>
  <si>
    <t>否</t>
  </si>
  <si>
    <t>汇智国际旅游发展有限公司</t>
  </si>
  <si>
    <t>直连</t>
  </si>
  <si>
    <t>2600524</t>
  </si>
  <si>
    <t>维也纳国际酒店（重庆鸳鸯园博园店）</t>
  </si>
  <si>
    <t>314.72</t>
  </si>
  <si>
    <t>2022-06-23 15:13:48</t>
  </si>
  <si>
    <t>2600446</t>
  </si>
  <si>
    <t>城市便捷酒店汉川经济开发区店</t>
  </si>
  <si>
    <t>174.73</t>
  </si>
  <si>
    <t>2022-06-23 13:16:54</t>
  </si>
  <si>
    <t>2599906</t>
  </si>
  <si>
    <t>7天连锁酒店(乌鲁木齐喀什西路机场店)</t>
  </si>
  <si>
    <t>98.25</t>
  </si>
  <si>
    <t>2022-06-23 00:20:06</t>
  </si>
  <si>
    <t>2022-06-22</t>
  </si>
  <si>
    <t>2599822</t>
  </si>
  <si>
    <t>洛阳城市便捷酒店老城丽景门店</t>
  </si>
  <si>
    <t>135.34</t>
  </si>
  <si>
    <t>2022-06-22 22:40:40</t>
  </si>
  <si>
    <t>2599801</t>
  </si>
  <si>
    <t>2022-06-22 22:27:03</t>
  </si>
  <si>
    <t>2599734</t>
  </si>
  <si>
    <t>凯里亚德酒店深圳龙华清湖地铁站店</t>
  </si>
  <si>
    <t>325.27</t>
  </si>
  <si>
    <t>2022-06-22 21:21:09</t>
  </si>
  <si>
    <t>2599571</t>
  </si>
  <si>
    <t>合肥高新区创新产业园亚朵酒店</t>
  </si>
  <si>
    <t>336.78</t>
  </si>
  <si>
    <t>2022-06-22 18:09:34</t>
  </si>
  <si>
    <t>2599369</t>
  </si>
  <si>
    <t>城市便捷酒店(南昌滕王阁地铁站店)</t>
  </si>
  <si>
    <t>2022-06-22 14:56:38</t>
  </si>
  <si>
    <t>2599115</t>
  </si>
  <si>
    <t>城市便捷酒店(贵阳国际金融城店)</t>
  </si>
  <si>
    <t>120.90</t>
  </si>
  <si>
    <t>2022-06-22 10:36:31</t>
  </si>
  <si>
    <t>2022-06-21</t>
  </si>
  <si>
    <t>2598765</t>
  </si>
  <si>
    <t>宜尚酒店(广州塔客村地铁站琶洲会展旗舰店)</t>
  </si>
  <si>
    <t>306.03</t>
  </si>
  <si>
    <t>2022-06-21 23:14:32</t>
  </si>
  <si>
    <t>2598681</t>
  </si>
  <si>
    <t>北京三元桥亚朵酒店</t>
  </si>
  <si>
    <t>285.93</t>
  </si>
  <si>
    <t>2022-06-21 21:56:03</t>
  </si>
  <si>
    <t>2598656</t>
  </si>
  <si>
    <t>锦江之星(北京王府井店)</t>
  </si>
  <si>
    <t>154.00</t>
  </si>
  <si>
    <t>2022-06-21 21:35:25</t>
  </si>
  <si>
    <t>2598585</t>
  </si>
  <si>
    <t>362.69</t>
  </si>
  <si>
    <t>2022-06-21 20:14:01</t>
  </si>
  <si>
    <t>2598488</t>
  </si>
  <si>
    <t>锦江之星风尚(宁德万达广场店)</t>
  </si>
  <si>
    <t>138.17</t>
  </si>
  <si>
    <t>2022-06-21 18:41:49</t>
  </si>
  <si>
    <t>2598446</t>
  </si>
  <si>
    <t>2022-06-21 18:01:04</t>
  </si>
  <si>
    <t>2598055</t>
  </si>
  <si>
    <t>2022-06-21 11:17:26</t>
  </si>
  <si>
    <t>2597951</t>
  </si>
  <si>
    <t>330.27</t>
  </si>
  <si>
    <t>2022-06-21 09:42:38</t>
  </si>
  <si>
    <t>2597913</t>
  </si>
  <si>
    <t>精途酒店(广州钟落潭地铁站店)</t>
  </si>
  <si>
    <t>146.45</t>
  </si>
  <si>
    <t>2022-06-21 08:44:16</t>
  </si>
  <si>
    <t>2022-06-20</t>
  </si>
  <si>
    <t>2597195</t>
  </si>
  <si>
    <t>怡程酒店(长沙晚报店)</t>
  </si>
  <si>
    <t>255.53</t>
  </si>
  <si>
    <t>2022-06-20 11:40:16</t>
  </si>
  <si>
    <t>2597144</t>
  </si>
  <si>
    <t>2022-06-20 10:49:13</t>
  </si>
  <si>
    <t>2597083</t>
  </si>
  <si>
    <t>维也纳酒店（重庆西站地铁站店）</t>
  </si>
  <si>
    <t>274.38</t>
  </si>
  <si>
    <t>2022-06-20 09:31:29</t>
  </si>
  <si>
    <t>2597060</t>
  </si>
  <si>
    <t>白玉兰酒店(南京航空航天大学胜太西路店)</t>
  </si>
  <si>
    <t>225.42</t>
  </si>
  <si>
    <t>2022-06-20 09:05:27</t>
  </si>
  <si>
    <t>2597042</t>
  </si>
  <si>
    <t>锦江之星(胶南海水浴场朝阳山路店)</t>
  </si>
  <si>
    <t>530.40</t>
  </si>
  <si>
    <t>2022-06-20 08:12:28</t>
  </si>
  <si>
    <t>2597037</t>
  </si>
  <si>
    <t>维也纳国际酒店(西安航天长安路店)</t>
  </si>
  <si>
    <t>448.80</t>
  </si>
  <si>
    <t>2022-06-20 07:58:22</t>
  </si>
  <si>
    <t>2022-06-19</t>
  </si>
  <si>
    <t>2596692</t>
  </si>
  <si>
    <t>维也纳酒店（池州长江南路店）</t>
  </si>
  <si>
    <t>414.12</t>
  </si>
  <si>
    <t>2022-06-19 19:23:53</t>
  </si>
  <si>
    <t>2596613</t>
  </si>
  <si>
    <t>锦江之星（呼和浩特鄂尔多斯东大街店）</t>
  </si>
  <si>
    <t>158.10</t>
  </si>
  <si>
    <t>2022-06-19 17:21:07</t>
  </si>
  <si>
    <t>2596584</t>
  </si>
  <si>
    <t>城市便捷酒店(武汉街道口店)</t>
  </si>
  <si>
    <t>329.26</t>
  </si>
  <si>
    <t>164.63</t>
  </si>
  <si>
    <t>-164</t>
  </si>
  <si>
    <t>2022-06-19 16:29:58</t>
  </si>
  <si>
    <t>2596353</t>
  </si>
  <si>
    <t>7天优品Premium（武汉民航小区长港路地铁站店）</t>
  </si>
  <si>
    <t>526.32</t>
  </si>
  <si>
    <t>2022-06-19 10:38:45</t>
  </si>
  <si>
    <t>2022-06-18</t>
  </si>
  <si>
    <t>2596072</t>
  </si>
  <si>
    <t>百时快捷酒店(常州武进春秋淹城永胜路店)</t>
  </si>
  <si>
    <t>272.34</t>
  </si>
  <si>
    <t>2022-06-18 23:57:36</t>
  </si>
  <si>
    <t>2595841</t>
  </si>
  <si>
    <t>锦江之星(开封鼓楼店)</t>
  </si>
  <si>
    <t>2022-06-18 19:59:18</t>
  </si>
  <si>
    <t>2022-06-17</t>
  </si>
  <si>
    <t>2593906</t>
  </si>
  <si>
    <t>白玉兰酒店(西宁大十字莫家街店)</t>
  </si>
  <si>
    <t>132.60</t>
  </si>
  <si>
    <t>2022-06-17 13:38:47</t>
  </si>
  <si>
    <t>2022-06-16</t>
  </si>
  <si>
    <t>2593371</t>
  </si>
  <si>
    <t>锦江之星(济南历下大厦解放东路店)</t>
  </si>
  <si>
    <t>373.32</t>
  </si>
  <si>
    <t>2022-06-16 22:59:01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</si>
</sst>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2"/>
  <sheetViews>
    <sheetView topLeftCell="A16" workbookViewId="0">
      <selection activeCell="A1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44718</v>
      </c>
      <c r="G2" s="6">
        <v>44734</v>
      </c>
      <c r="H2" s="4">
        <v>1</v>
      </c>
      <c r="I2" s="4">
        <v>16</v>
      </c>
      <c r="J2" s="4">
        <v>16</v>
      </c>
      <c r="K2" s="4" t="s">
        <v>30</v>
      </c>
      <c r="L2" s="4">
        <v>4755.68</v>
      </c>
      <c r="M2" s="4">
        <v>4755.68</v>
      </c>
      <c r="N2" s="4" t="s">
        <v>31</v>
      </c>
      <c r="O2" s="4" t="s">
        <v>32</v>
      </c>
      <c r="P2" s="4" t="s">
        <v>33</v>
      </c>
      <c r="Q2" s="4">
        <v>0</v>
      </c>
      <c r="R2" s="7">
        <v>44717</v>
      </c>
      <c r="S2" s="6">
        <v>44737</v>
      </c>
      <c r="T2" s="4" t="s">
        <v>34</v>
      </c>
      <c r="U2" s="4">
        <v>4755.68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44718</v>
      </c>
      <c r="G3" s="6">
        <v>44734</v>
      </c>
      <c r="H3" s="4">
        <v>1</v>
      </c>
      <c r="I3" s="4">
        <v>16</v>
      </c>
      <c r="J3" s="4">
        <v>16</v>
      </c>
      <c r="K3" s="4" t="s">
        <v>30</v>
      </c>
      <c r="L3" s="4">
        <v>-4755.68</v>
      </c>
      <c r="M3" s="4">
        <v>-4755.68</v>
      </c>
      <c r="N3" s="4" t="s">
        <v>31</v>
      </c>
      <c r="O3" s="4" t="s">
        <v>32</v>
      </c>
      <c r="P3" s="4" t="s">
        <v>33</v>
      </c>
      <c r="Q3" s="4">
        <v>0</v>
      </c>
      <c r="R3" s="7">
        <v>44717</v>
      </c>
      <c r="S3" s="6">
        <v>44737</v>
      </c>
      <c r="T3" s="4" t="s">
        <v>34</v>
      </c>
      <c r="U3" s="4">
        <v>-4755.68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44731</v>
      </c>
      <c r="G4" s="6">
        <v>44734</v>
      </c>
      <c r="H4" s="4">
        <v>1</v>
      </c>
      <c r="I4" s="4">
        <v>3</v>
      </c>
      <c r="J4" s="4">
        <v>3</v>
      </c>
      <c r="K4" s="4" t="s">
        <v>30</v>
      </c>
      <c r="L4" s="4">
        <v>373.32</v>
      </c>
      <c r="M4" s="4">
        <v>373.32</v>
      </c>
      <c r="N4" s="4" t="s">
        <v>40</v>
      </c>
      <c r="O4" s="4" t="s">
        <v>32</v>
      </c>
      <c r="P4" s="4" t="s">
        <v>33</v>
      </c>
      <c r="Q4" s="4">
        <v>0</v>
      </c>
      <c r="R4" s="7">
        <v>44728</v>
      </c>
      <c r="S4" s="6">
        <v>44737</v>
      </c>
      <c r="T4" s="4" t="s">
        <v>34</v>
      </c>
      <c r="U4" s="4">
        <v>373.32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44732</v>
      </c>
      <c r="G5" s="6">
        <v>44734</v>
      </c>
      <c r="H5" s="4">
        <v>1</v>
      </c>
      <c r="I5" s="4">
        <v>2</v>
      </c>
      <c r="J5" s="4">
        <v>2</v>
      </c>
      <c r="K5" s="4" t="s">
        <v>30</v>
      </c>
      <c r="L5" s="4">
        <v>397.8</v>
      </c>
      <c r="M5" s="4">
        <v>397.8</v>
      </c>
      <c r="N5" s="4" t="s">
        <v>44</v>
      </c>
      <c r="O5" s="4" t="s">
        <v>32</v>
      </c>
      <c r="P5" s="4" t="s">
        <v>33</v>
      </c>
      <c r="Q5" s="4">
        <v>0</v>
      </c>
      <c r="R5" s="7">
        <v>44731</v>
      </c>
      <c r="S5" s="6">
        <v>44737</v>
      </c>
      <c r="T5" s="4" t="s">
        <v>34</v>
      </c>
      <c r="U5" s="4">
        <v>397.8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44733</v>
      </c>
      <c r="G6" s="6">
        <v>44734</v>
      </c>
      <c r="H6" s="4">
        <v>1</v>
      </c>
      <c r="I6" s="4">
        <v>1</v>
      </c>
      <c r="J6" s="4">
        <v>1</v>
      </c>
      <c r="K6" s="4" t="s">
        <v>30</v>
      </c>
      <c r="L6" s="4">
        <v>158.1</v>
      </c>
      <c r="M6" s="4">
        <v>158.1</v>
      </c>
      <c r="N6" s="4" t="s">
        <v>48</v>
      </c>
      <c r="O6" s="4" t="s">
        <v>32</v>
      </c>
      <c r="P6" s="4" t="s">
        <v>33</v>
      </c>
      <c r="Q6" s="4">
        <v>0</v>
      </c>
      <c r="R6" s="7">
        <v>44731</v>
      </c>
      <c r="S6" s="6">
        <v>44737</v>
      </c>
      <c r="T6" s="4" t="s">
        <v>34</v>
      </c>
      <c r="U6" s="4">
        <v>158.1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44732</v>
      </c>
      <c r="G7" s="6">
        <v>44734</v>
      </c>
      <c r="H7" s="4">
        <v>1</v>
      </c>
      <c r="I7" s="4">
        <v>2</v>
      </c>
      <c r="J7" s="4">
        <v>2</v>
      </c>
      <c r="K7" s="4" t="s">
        <v>30</v>
      </c>
      <c r="L7" s="4">
        <v>448.8</v>
      </c>
      <c r="M7" s="4">
        <v>448.8</v>
      </c>
      <c r="N7" s="4" t="s">
        <v>52</v>
      </c>
      <c r="O7" s="4" t="s">
        <v>32</v>
      </c>
      <c r="P7" s="4" t="s">
        <v>33</v>
      </c>
      <c r="Q7" s="4">
        <v>0</v>
      </c>
      <c r="R7" s="7">
        <v>44732</v>
      </c>
      <c r="S7" s="6">
        <v>44737</v>
      </c>
      <c r="T7" s="4" t="s">
        <v>34</v>
      </c>
      <c r="U7" s="4">
        <v>448.8</v>
      </c>
      <c r="V7" s="4">
        <v>0</v>
      </c>
      <c r="W7" s="4">
        <v>0</v>
      </c>
      <c r="X7" s="4" t="s">
        <v>53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44733</v>
      </c>
      <c r="G8" s="6">
        <v>44734</v>
      </c>
      <c r="H8" s="4">
        <v>4</v>
      </c>
      <c r="I8" s="4">
        <v>1</v>
      </c>
      <c r="J8" s="4">
        <v>4</v>
      </c>
      <c r="K8" s="4" t="s">
        <v>30</v>
      </c>
      <c r="L8" s="4">
        <v>530.4</v>
      </c>
      <c r="M8" s="4">
        <v>530.4</v>
      </c>
      <c r="N8" s="4" t="s">
        <v>57</v>
      </c>
      <c r="O8" s="4" t="s">
        <v>32</v>
      </c>
      <c r="P8" s="4" t="s">
        <v>33</v>
      </c>
      <c r="Q8" s="4">
        <v>0</v>
      </c>
      <c r="R8" s="7">
        <v>44732</v>
      </c>
      <c r="S8" s="6">
        <v>44737</v>
      </c>
      <c r="T8" s="4" t="s">
        <v>34</v>
      </c>
      <c r="U8" s="4">
        <v>530.4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41</v>
      </c>
      <c r="B9" s="4" t="s">
        <v>26</v>
      </c>
      <c r="C9" s="4" t="s">
        <v>36</v>
      </c>
      <c r="D9" s="4" t="s">
        <v>42</v>
      </c>
      <c r="E9" s="4" t="s">
        <v>43</v>
      </c>
      <c r="F9" s="6">
        <v>44732</v>
      </c>
      <c r="G9" s="6">
        <v>44734</v>
      </c>
      <c r="H9" s="4">
        <v>1</v>
      </c>
      <c r="I9" s="4">
        <v>2</v>
      </c>
      <c r="J9" s="4">
        <v>2</v>
      </c>
      <c r="K9" s="4" t="s">
        <v>30</v>
      </c>
      <c r="L9" s="4">
        <v>-397.8</v>
      </c>
      <c r="M9" s="4">
        <v>-397.8</v>
      </c>
      <c r="N9" s="4" t="s">
        <v>44</v>
      </c>
      <c r="O9" s="4" t="s">
        <v>32</v>
      </c>
      <c r="P9" s="4" t="s">
        <v>33</v>
      </c>
      <c r="Q9" s="4">
        <v>0</v>
      </c>
      <c r="R9" s="7">
        <v>44731</v>
      </c>
      <c r="S9" s="6">
        <v>44737</v>
      </c>
      <c r="T9" s="4" t="s">
        <v>34</v>
      </c>
      <c r="U9" s="4">
        <v>-397.8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59</v>
      </c>
      <c r="E10" s="4" t="s">
        <v>60</v>
      </c>
      <c r="F10" s="6">
        <v>44733</v>
      </c>
      <c r="G10" s="6">
        <v>44734</v>
      </c>
      <c r="H10" s="4">
        <v>1</v>
      </c>
      <c r="I10" s="4">
        <v>1</v>
      </c>
      <c r="J10" s="4">
        <v>1</v>
      </c>
      <c r="K10" s="4" t="s">
        <v>30</v>
      </c>
      <c r="L10" s="4">
        <v>274.38</v>
      </c>
      <c r="M10" s="4">
        <v>274.38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44732</v>
      </c>
      <c r="S10" s="6">
        <v>44737</v>
      </c>
      <c r="T10" s="4" t="s">
        <v>34</v>
      </c>
      <c r="U10" s="4">
        <v>274.38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63</v>
      </c>
      <c r="E11" s="4" t="s">
        <v>64</v>
      </c>
      <c r="F11" s="6">
        <v>44733</v>
      </c>
      <c r="G11" s="6">
        <v>44734</v>
      </c>
      <c r="H11" s="4">
        <v>1</v>
      </c>
      <c r="I11" s="4">
        <v>1</v>
      </c>
      <c r="J11" s="4">
        <v>1</v>
      </c>
      <c r="K11" s="4" t="s">
        <v>30</v>
      </c>
      <c r="L11" s="4">
        <v>255.53</v>
      </c>
      <c r="M11" s="4">
        <v>255.53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44732</v>
      </c>
      <c r="S11" s="6">
        <v>44737</v>
      </c>
      <c r="T11" s="4" t="s">
        <v>34</v>
      </c>
      <c r="U11" s="4">
        <v>255.53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67</v>
      </c>
      <c r="E12" s="4" t="s">
        <v>68</v>
      </c>
      <c r="F12" s="6">
        <v>44733</v>
      </c>
      <c r="G12" s="6">
        <v>44734</v>
      </c>
      <c r="H12" s="4">
        <v>1</v>
      </c>
      <c r="I12" s="4">
        <v>1</v>
      </c>
      <c r="J12" s="4">
        <v>1</v>
      </c>
      <c r="K12" s="4" t="s">
        <v>30</v>
      </c>
      <c r="L12" s="4">
        <v>146.45</v>
      </c>
      <c r="M12" s="4">
        <v>146.45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44733</v>
      </c>
      <c r="S12" s="6">
        <v>44737</v>
      </c>
      <c r="T12" s="4" t="s">
        <v>34</v>
      </c>
      <c r="U12" s="4">
        <v>146.45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71</v>
      </c>
      <c r="E13" s="4" t="s">
        <v>72</v>
      </c>
      <c r="F13" s="6">
        <v>44733</v>
      </c>
      <c r="G13" s="6">
        <v>44734</v>
      </c>
      <c r="H13" s="4">
        <v>1</v>
      </c>
      <c r="I13" s="4">
        <v>1</v>
      </c>
      <c r="J13" s="4">
        <v>1</v>
      </c>
      <c r="K13" s="4" t="s">
        <v>30</v>
      </c>
      <c r="L13" s="4">
        <v>330.27</v>
      </c>
      <c r="M13" s="4">
        <v>330.27</v>
      </c>
      <c r="N13" s="4" t="s">
        <v>73</v>
      </c>
      <c r="O13" s="4" t="s">
        <v>32</v>
      </c>
      <c r="P13" s="4" t="s">
        <v>33</v>
      </c>
      <c r="Q13" s="4">
        <v>0</v>
      </c>
      <c r="R13" s="7">
        <v>44733</v>
      </c>
      <c r="S13" s="6">
        <v>44737</v>
      </c>
      <c r="T13" s="4" t="s">
        <v>34</v>
      </c>
      <c r="U13" s="4">
        <v>330.27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74</v>
      </c>
      <c r="B14" s="4" t="s">
        <v>26</v>
      </c>
      <c r="C14" s="4" t="s">
        <v>27</v>
      </c>
      <c r="D14" s="4" t="s">
        <v>75</v>
      </c>
      <c r="E14" s="4" t="s">
        <v>76</v>
      </c>
      <c r="F14" s="6">
        <v>44733</v>
      </c>
      <c r="G14" s="6">
        <v>44734</v>
      </c>
      <c r="H14" s="4">
        <v>1</v>
      </c>
      <c r="I14" s="4">
        <v>1</v>
      </c>
      <c r="J14" s="4">
        <v>1</v>
      </c>
      <c r="K14" s="4" t="s">
        <v>30</v>
      </c>
      <c r="L14" s="4">
        <v>120.9</v>
      </c>
      <c r="M14" s="4">
        <v>120.9</v>
      </c>
      <c r="N14" s="4" t="s">
        <v>77</v>
      </c>
      <c r="O14" s="4" t="s">
        <v>32</v>
      </c>
      <c r="P14" s="4" t="s">
        <v>33</v>
      </c>
      <c r="Q14" s="4">
        <v>0</v>
      </c>
      <c r="R14" s="7">
        <v>44733</v>
      </c>
      <c r="S14" s="6">
        <v>44737</v>
      </c>
      <c r="T14" s="4" t="s">
        <v>34</v>
      </c>
      <c r="U14" s="4">
        <v>120.9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78</v>
      </c>
      <c r="B15" s="4" t="s">
        <v>26</v>
      </c>
      <c r="C15" s="4" t="s">
        <v>27</v>
      </c>
      <c r="D15" s="4" t="s">
        <v>79</v>
      </c>
      <c r="E15" s="4" t="s">
        <v>80</v>
      </c>
      <c r="F15" s="6">
        <v>44733</v>
      </c>
      <c r="G15" s="6">
        <v>44734</v>
      </c>
      <c r="H15" s="4">
        <v>1</v>
      </c>
      <c r="I15" s="4">
        <v>1</v>
      </c>
      <c r="J15" s="4">
        <v>1</v>
      </c>
      <c r="K15" s="4" t="s">
        <v>30</v>
      </c>
      <c r="L15" s="4">
        <v>174.73</v>
      </c>
      <c r="M15" s="4">
        <v>174.73</v>
      </c>
      <c r="N15" s="4" t="s">
        <v>81</v>
      </c>
      <c r="O15" s="4" t="s">
        <v>32</v>
      </c>
      <c r="P15" s="4" t="s">
        <v>33</v>
      </c>
      <c r="Q15" s="4">
        <v>0</v>
      </c>
      <c r="R15" s="7">
        <v>44733</v>
      </c>
      <c r="S15" s="6">
        <v>44737</v>
      </c>
      <c r="T15" s="4" t="s">
        <v>34</v>
      </c>
      <c r="U15" s="4">
        <v>174.73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83</v>
      </c>
      <c r="E16" s="4" t="s">
        <v>84</v>
      </c>
      <c r="F16" s="6">
        <v>44733</v>
      </c>
      <c r="G16" s="6">
        <v>44734</v>
      </c>
      <c r="H16" s="4">
        <v>1</v>
      </c>
      <c r="I16" s="4">
        <v>1</v>
      </c>
      <c r="J16" s="4">
        <v>1</v>
      </c>
      <c r="K16" s="4" t="s">
        <v>30</v>
      </c>
      <c r="L16" s="4">
        <v>138.17</v>
      </c>
      <c r="M16" s="4">
        <v>138.17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44733</v>
      </c>
      <c r="S16" s="6">
        <v>44737</v>
      </c>
      <c r="T16" s="4" t="s">
        <v>34</v>
      </c>
      <c r="U16" s="4">
        <v>138.17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71</v>
      </c>
      <c r="E17" s="4" t="s">
        <v>51</v>
      </c>
      <c r="F17" s="6">
        <v>44733</v>
      </c>
      <c r="G17" s="6">
        <v>44734</v>
      </c>
      <c r="H17" s="4">
        <v>1</v>
      </c>
      <c r="I17" s="4">
        <v>1</v>
      </c>
      <c r="J17" s="4">
        <v>1</v>
      </c>
      <c r="K17" s="4" t="s">
        <v>30</v>
      </c>
      <c r="L17" s="4">
        <v>306.03</v>
      </c>
      <c r="M17" s="4">
        <v>306.03</v>
      </c>
      <c r="N17" s="4" t="s">
        <v>87</v>
      </c>
      <c r="O17" s="4" t="s">
        <v>32</v>
      </c>
      <c r="P17" s="4" t="s">
        <v>33</v>
      </c>
      <c r="Q17" s="4">
        <v>0</v>
      </c>
      <c r="R17" s="7">
        <v>44733</v>
      </c>
      <c r="S17" s="6">
        <v>44737</v>
      </c>
      <c r="T17" s="4" t="s">
        <v>34</v>
      </c>
      <c r="U17" s="4">
        <v>306.03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88</v>
      </c>
      <c r="B18" s="4" t="s">
        <v>26</v>
      </c>
      <c r="C18" s="4" t="s">
        <v>27</v>
      </c>
      <c r="D18" s="4" t="s">
        <v>89</v>
      </c>
      <c r="E18" s="4" t="s">
        <v>90</v>
      </c>
      <c r="F18" s="6">
        <v>44734</v>
      </c>
      <c r="G18" s="6">
        <v>44735</v>
      </c>
      <c r="H18" s="4">
        <v>1</v>
      </c>
      <c r="I18" s="4">
        <v>1</v>
      </c>
      <c r="J18" s="4">
        <v>1</v>
      </c>
      <c r="K18" s="4" t="s">
        <v>30</v>
      </c>
      <c r="L18" s="4">
        <v>132.6</v>
      </c>
      <c r="M18" s="4">
        <v>132.6</v>
      </c>
      <c r="N18" s="4" t="s">
        <v>91</v>
      </c>
      <c r="O18" s="4" t="s">
        <v>92</v>
      </c>
      <c r="P18" s="4" t="s">
        <v>33</v>
      </c>
      <c r="Q18" s="4">
        <v>0</v>
      </c>
      <c r="R18" s="7">
        <v>44729</v>
      </c>
      <c r="S18" s="6">
        <v>44738</v>
      </c>
      <c r="T18" s="4" t="s">
        <v>34</v>
      </c>
      <c r="U18" s="4">
        <v>132.6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93</v>
      </c>
      <c r="B19" s="4" t="s">
        <v>26</v>
      </c>
      <c r="C19" s="4" t="s">
        <v>27</v>
      </c>
      <c r="D19" s="4" t="s">
        <v>94</v>
      </c>
      <c r="E19" s="4" t="s">
        <v>95</v>
      </c>
      <c r="F19" s="6">
        <v>44732</v>
      </c>
      <c r="G19" s="6">
        <v>44735</v>
      </c>
      <c r="H19" s="4">
        <v>1</v>
      </c>
      <c r="I19" s="4">
        <v>3</v>
      </c>
      <c r="J19" s="4">
        <v>3</v>
      </c>
      <c r="K19" s="4" t="s">
        <v>30</v>
      </c>
      <c r="L19" s="4">
        <v>272.34</v>
      </c>
      <c r="M19" s="4">
        <v>272.34</v>
      </c>
      <c r="N19" s="4" t="s">
        <v>96</v>
      </c>
      <c r="O19" s="4" t="s">
        <v>92</v>
      </c>
      <c r="P19" s="4" t="s">
        <v>33</v>
      </c>
      <c r="Q19" s="4">
        <v>0</v>
      </c>
      <c r="R19" s="7">
        <v>44730</v>
      </c>
      <c r="S19" s="6">
        <v>44738</v>
      </c>
      <c r="T19" s="4" t="s">
        <v>34</v>
      </c>
      <c r="U19" s="4">
        <v>272.34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97</v>
      </c>
      <c r="B20" s="4" t="s">
        <v>26</v>
      </c>
      <c r="C20" s="4" t="s">
        <v>27</v>
      </c>
      <c r="D20" s="4" t="s">
        <v>98</v>
      </c>
      <c r="E20" s="4" t="s">
        <v>99</v>
      </c>
      <c r="F20" s="6">
        <v>44732</v>
      </c>
      <c r="G20" s="6">
        <v>44735</v>
      </c>
      <c r="H20" s="4">
        <v>1</v>
      </c>
      <c r="I20" s="4">
        <v>3</v>
      </c>
      <c r="J20" s="4">
        <v>3</v>
      </c>
      <c r="K20" s="4" t="s">
        <v>30</v>
      </c>
      <c r="L20" s="4">
        <v>526.32</v>
      </c>
      <c r="M20" s="4">
        <v>526.32</v>
      </c>
      <c r="N20" s="4" t="s">
        <v>100</v>
      </c>
      <c r="O20" s="4" t="s">
        <v>92</v>
      </c>
      <c r="P20" s="4" t="s">
        <v>33</v>
      </c>
      <c r="Q20" s="4">
        <v>0</v>
      </c>
      <c r="R20" s="7">
        <v>44731</v>
      </c>
      <c r="S20" s="6">
        <v>44738</v>
      </c>
      <c r="T20" s="4" t="s">
        <v>34</v>
      </c>
      <c r="U20" s="4">
        <v>526.32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101</v>
      </c>
      <c r="B21" s="4" t="s">
        <v>26</v>
      </c>
      <c r="C21" s="4" t="s">
        <v>27</v>
      </c>
      <c r="D21" s="4" t="s">
        <v>102</v>
      </c>
      <c r="E21" s="4" t="s">
        <v>103</v>
      </c>
      <c r="F21" s="6">
        <v>44734</v>
      </c>
      <c r="G21" s="6">
        <v>44735</v>
      </c>
      <c r="H21" s="4">
        <v>2</v>
      </c>
      <c r="I21" s="4">
        <v>1</v>
      </c>
      <c r="J21" s="4">
        <v>2</v>
      </c>
      <c r="K21" s="4" t="s">
        <v>30</v>
      </c>
      <c r="L21" s="4">
        <v>329.26</v>
      </c>
      <c r="M21" s="4">
        <v>329.26</v>
      </c>
      <c r="N21" s="4" t="s">
        <v>104</v>
      </c>
      <c r="O21" s="4" t="s">
        <v>92</v>
      </c>
      <c r="P21" s="4" t="s">
        <v>33</v>
      </c>
      <c r="Q21" s="4">
        <v>0</v>
      </c>
      <c r="R21" s="7">
        <v>44731</v>
      </c>
      <c r="S21" s="6">
        <v>44738</v>
      </c>
      <c r="T21" s="4" t="s">
        <v>34</v>
      </c>
      <c r="U21" s="4">
        <v>329.26</v>
      </c>
      <c r="V21" s="4">
        <v>0</v>
      </c>
      <c r="W21" s="4">
        <v>0</v>
      </c>
      <c r="X21" s="4" t="s">
        <v>105</v>
      </c>
      <c r="Y21" s="4" t="s">
        <v>35</v>
      </c>
    </row>
    <row r="22" s="4" customFormat="1" spans="1:25">
      <c r="A22" s="4" t="s">
        <v>106</v>
      </c>
      <c r="B22" s="4" t="s">
        <v>26</v>
      </c>
      <c r="C22" s="4" t="s">
        <v>27</v>
      </c>
      <c r="D22" s="4" t="s">
        <v>107</v>
      </c>
      <c r="E22" s="4" t="s">
        <v>108</v>
      </c>
      <c r="F22" s="6">
        <v>44733</v>
      </c>
      <c r="G22" s="6">
        <v>44735</v>
      </c>
      <c r="H22" s="4">
        <v>1</v>
      </c>
      <c r="I22" s="4">
        <v>2</v>
      </c>
      <c r="J22" s="4">
        <v>2</v>
      </c>
      <c r="K22" s="4" t="s">
        <v>30</v>
      </c>
      <c r="L22" s="4">
        <v>414.12</v>
      </c>
      <c r="M22" s="4">
        <v>414.12</v>
      </c>
      <c r="N22" s="4" t="s">
        <v>109</v>
      </c>
      <c r="O22" s="4" t="s">
        <v>92</v>
      </c>
      <c r="P22" s="4" t="s">
        <v>33</v>
      </c>
      <c r="Q22" s="4">
        <v>0</v>
      </c>
      <c r="R22" s="7">
        <v>44731</v>
      </c>
      <c r="S22" s="6">
        <v>44738</v>
      </c>
      <c r="T22" s="4" t="s">
        <v>34</v>
      </c>
      <c r="U22" s="4">
        <v>414.12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110</v>
      </c>
      <c r="B23" s="4" t="s">
        <v>26</v>
      </c>
      <c r="C23" s="4" t="s">
        <v>27</v>
      </c>
      <c r="D23" s="4" t="s">
        <v>111</v>
      </c>
      <c r="E23" s="4" t="s">
        <v>112</v>
      </c>
      <c r="F23" s="6">
        <v>44734</v>
      </c>
      <c r="G23" s="6">
        <v>44735</v>
      </c>
      <c r="H23" s="4">
        <v>1</v>
      </c>
      <c r="I23" s="4">
        <v>1</v>
      </c>
      <c r="J23" s="4">
        <v>1</v>
      </c>
      <c r="K23" s="4" t="s">
        <v>30</v>
      </c>
      <c r="L23" s="4">
        <v>225.42</v>
      </c>
      <c r="M23" s="4">
        <v>225.42</v>
      </c>
      <c r="N23" s="4" t="s">
        <v>113</v>
      </c>
      <c r="O23" s="4" t="s">
        <v>92</v>
      </c>
      <c r="P23" s="4" t="s">
        <v>33</v>
      </c>
      <c r="Q23" s="4">
        <v>0</v>
      </c>
      <c r="R23" s="7">
        <v>44732</v>
      </c>
      <c r="S23" s="6">
        <v>44738</v>
      </c>
      <c r="T23" s="4" t="s">
        <v>34</v>
      </c>
      <c r="U23" s="4">
        <v>225.42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114</v>
      </c>
      <c r="B24" s="4" t="s">
        <v>26</v>
      </c>
      <c r="C24" s="4" t="s">
        <v>27</v>
      </c>
      <c r="D24" s="4" t="s">
        <v>115</v>
      </c>
      <c r="E24" s="4" t="s">
        <v>116</v>
      </c>
      <c r="F24" s="6">
        <v>44734</v>
      </c>
      <c r="G24" s="6">
        <v>44735</v>
      </c>
      <c r="H24" s="4">
        <v>1</v>
      </c>
      <c r="I24" s="4">
        <v>1</v>
      </c>
      <c r="J24" s="4">
        <v>1</v>
      </c>
      <c r="K24" s="4" t="s">
        <v>30</v>
      </c>
      <c r="L24" s="4">
        <v>154</v>
      </c>
      <c r="M24" s="4">
        <v>154</v>
      </c>
      <c r="N24" s="4" t="s">
        <v>117</v>
      </c>
      <c r="O24" s="4" t="s">
        <v>92</v>
      </c>
      <c r="P24" s="4" t="s">
        <v>33</v>
      </c>
      <c r="Q24" s="4">
        <v>0</v>
      </c>
      <c r="R24" s="7">
        <v>44733</v>
      </c>
      <c r="S24" s="6">
        <v>44738</v>
      </c>
      <c r="T24" s="4" t="s">
        <v>34</v>
      </c>
      <c r="U24" s="4">
        <v>154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118</v>
      </c>
      <c r="B25" s="4" t="s">
        <v>26</v>
      </c>
      <c r="C25" s="4" t="s">
        <v>27</v>
      </c>
      <c r="D25" s="4" t="s">
        <v>119</v>
      </c>
      <c r="E25" s="4" t="s">
        <v>120</v>
      </c>
      <c r="F25" s="6">
        <v>44734</v>
      </c>
      <c r="G25" s="6">
        <v>44735</v>
      </c>
      <c r="H25" s="4">
        <v>1</v>
      </c>
      <c r="I25" s="4">
        <v>1</v>
      </c>
      <c r="J25" s="4">
        <v>1</v>
      </c>
      <c r="K25" s="4" t="s">
        <v>30</v>
      </c>
      <c r="L25" s="4">
        <v>285.93</v>
      </c>
      <c r="M25" s="4">
        <v>285.93</v>
      </c>
      <c r="N25" s="4" t="s">
        <v>121</v>
      </c>
      <c r="O25" s="4" t="s">
        <v>92</v>
      </c>
      <c r="P25" s="4" t="s">
        <v>33</v>
      </c>
      <c r="Q25" s="4">
        <v>0</v>
      </c>
      <c r="R25" s="7">
        <v>44733</v>
      </c>
      <c r="S25" s="6">
        <v>44738</v>
      </c>
      <c r="T25" s="4" t="s">
        <v>34</v>
      </c>
      <c r="U25" s="4">
        <v>285.93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122</v>
      </c>
      <c r="B26" s="4" t="s">
        <v>26</v>
      </c>
      <c r="C26" s="4" t="s">
        <v>27</v>
      </c>
      <c r="D26" s="4" t="s">
        <v>75</v>
      </c>
      <c r="E26" s="4" t="s">
        <v>76</v>
      </c>
      <c r="F26" s="6">
        <v>44734</v>
      </c>
      <c r="G26" s="6">
        <v>44735</v>
      </c>
      <c r="H26" s="4">
        <v>1</v>
      </c>
      <c r="I26" s="4">
        <v>1</v>
      </c>
      <c r="J26" s="4">
        <v>1</v>
      </c>
      <c r="K26" s="4" t="s">
        <v>30</v>
      </c>
      <c r="L26" s="4">
        <v>120.9</v>
      </c>
      <c r="M26" s="4">
        <v>120.9</v>
      </c>
      <c r="N26" s="4" t="s">
        <v>77</v>
      </c>
      <c r="O26" s="4" t="s">
        <v>92</v>
      </c>
      <c r="P26" s="4" t="s">
        <v>33</v>
      </c>
      <c r="Q26" s="4">
        <v>0</v>
      </c>
      <c r="R26" s="7">
        <v>44734</v>
      </c>
      <c r="S26" s="6">
        <v>44738</v>
      </c>
      <c r="T26" s="4" t="s">
        <v>34</v>
      </c>
      <c r="U26" s="4">
        <v>120.9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123</v>
      </c>
      <c r="B27" s="4" t="s">
        <v>26</v>
      </c>
      <c r="C27" s="4" t="s">
        <v>27</v>
      </c>
      <c r="D27" s="4" t="s">
        <v>124</v>
      </c>
      <c r="E27" s="4" t="s">
        <v>125</v>
      </c>
      <c r="F27" s="6">
        <v>44734</v>
      </c>
      <c r="G27" s="6">
        <v>44735</v>
      </c>
      <c r="H27" s="4">
        <v>1</v>
      </c>
      <c r="I27" s="4">
        <v>1</v>
      </c>
      <c r="J27" s="4">
        <v>1</v>
      </c>
      <c r="K27" s="4" t="s">
        <v>30</v>
      </c>
      <c r="L27" s="4">
        <v>144.43</v>
      </c>
      <c r="M27" s="4">
        <v>144.43</v>
      </c>
      <c r="N27" s="4" t="s">
        <v>126</v>
      </c>
      <c r="O27" s="4" t="s">
        <v>92</v>
      </c>
      <c r="P27" s="4" t="s">
        <v>33</v>
      </c>
      <c r="Q27" s="4">
        <v>0</v>
      </c>
      <c r="R27" s="7">
        <v>44734</v>
      </c>
      <c r="S27" s="6">
        <v>44738</v>
      </c>
      <c r="T27" s="4" t="s">
        <v>34</v>
      </c>
      <c r="U27" s="4">
        <v>144.43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123</v>
      </c>
      <c r="B28" s="4" t="s">
        <v>26</v>
      </c>
      <c r="C28" s="4" t="s">
        <v>36</v>
      </c>
      <c r="D28" s="4" t="s">
        <v>124</v>
      </c>
      <c r="E28" s="4" t="s">
        <v>125</v>
      </c>
      <c r="F28" s="6">
        <v>44734</v>
      </c>
      <c r="G28" s="6">
        <v>44735</v>
      </c>
      <c r="H28" s="4">
        <v>1</v>
      </c>
      <c r="I28" s="4">
        <v>1</v>
      </c>
      <c r="J28" s="4">
        <v>1</v>
      </c>
      <c r="K28" s="4" t="s">
        <v>30</v>
      </c>
      <c r="L28" s="4">
        <v>-144.43</v>
      </c>
      <c r="M28" s="4">
        <v>-144.43</v>
      </c>
      <c r="N28" s="4" t="s">
        <v>126</v>
      </c>
      <c r="O28" s="4" t="s">
        <v>92</v>
      </c>
      <c r="P28" s="4" t="s">
        <v>33</v>
      </c>
      <c r="Q28" s="4">
        <v>0</v>
      </c>
      <c r="R28" s="7">
        <v>44734</v>
      </c>
      <c r="S28" s="6">
        <v>44738</v>
      </c>
      <c r="T28" s="4" t="s">
        <v>34</v>
      </c>
      <c r="U28" s="4">
        <v>-144.43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127</v>
      </c>
      <c r="B29" s="4" t="s">
        <v>26</v>
      </c>
      <c r="C29" s="4" t="s">
        <v>27</v>
      </c>
      <c r="D29" s="4" t="s">
        <v>128</v>
      </c>
      <c r="E29" s="4" t="s">
        <v>129</v>
      </c>
      <c r="F29" s="6">
        <v>44734</v>
      </c>
      <c r="G29" s="6">
        <v>44735</v>
      </c>
      <c r="H29" s="4">
        <v>1</v>
      </c>
      <c r="I29" s="4">
        <v>1</v>
      </c>
      <c r="J29" s="4">
        <v>1</v>
      </c>
      <c r="K29" s="4" t="s">
        <v>30</v>
      </c>
      <c r="L29" s="4">
        <v>336.78</v>
      </c>
      <c r="M29" s="4">
        <v>336.78</v>
      </c>
      <c r="N29" s="4" t="s">
        <v>130</v>
      </c>
      <c r="O29" s="4" t="s">
        <v>92</v>
      </c>
      <c r="P29" s="4" t="s">
        <v>33</v>
      </c>
      <c r="Q29" s="4">
        <v>0</v>
      </c>
      <c r="R29" s="7">
        <v>44734</v>
      </c>
      <c r="S29" s="6">
        <v>44738</v>
      </c>
      <c r="T29" s="4" t="s">
        <v>34</v>
      </c>
      <c r="U29" s="4">
        <v>336.78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131</v>
      </c>
      <c r="B30" s="4" t="s">
        <v>26</v>
      </c>
      <c r="C30" s="4" t="s">
        <v>27</v>
      </c>
      <c r="D30" s="4" t="s">
        <v>132</v>
      </c>
      <c r="E30" s="4" t="s">
        <v>133</v>
      </c>
      <c r="F30" s="6">
        <v>44734</v>
      </c>
      <c r="G30" s="6">
        <v>44735</v>
      </c>
      <c r="H30" s="4">
        <v>1</v>
      </c>
      <c r="I30" s="4">
        <v>1</v>
      </c>
      <c r="J30" s="4">
        <v>1</v>
      </c>
      <c r="K30" s="4" t="s">
        <v>30</v>
      </c>
      <c r="L30" s="4">
        <v>325.27</v>
      </c>
      <c r="M30" s="4">
        <v>325.27</v>
      </c>
      <c r="N30" s="4" t="s">
        <v>134</v>
      </c>
      <c r="O30" s="4" t="s">
        <v>92</v>
      </c>
      <c r="P30" s="4" t="s">
        <v>33</v>
      </c>
      <c r="Q30" s="4">
        <v>0</v>
      </c>
      <c r="R30" s="7">
        <v>44734</v>
      </c>
      <c r="S30" s="6">
        <v>44738</v>
      </c>
      <c r="T30" s="4" t="s">
        <v>34</v>
      </c>
      <c r="U30" s="4">
        <v>325.27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135</v>
      </c>
      <c r="B31" s="4" t="s">
        <v>26</v>
      </c>
      <c r="C31" s="4" t="s">
        <v>27</v>
      </c>
      <c r="D31" s="4" t="s">
        <v>79</v>
      </c>
      <c r="E31" s="4" t="s">
        <v>80</v>
      </c>
      <c r="F31" s="6">
        <v>44734</v>
      </c>
      <c r="G31" s="6">
        <v>44735</v>
      </c>
      <c r="H31" s="4">
        <v>1</v>
      </c>
      <c r="I31" s="4">
        <v>1</v>
      </c>
      <c r="J31" s="4">
        <v>1</v>
      </c>
      <c r="K31" s="4" t="s">
        <v>30</v>
      </c>
      <c r="L31" s="4">
        <v>174.73</v>
      </c>
      <c r="M31" s="4">
        <v>174.73</v>
      </c>
      <c r="N31" s="4" t="s">
        <v>136</v>
      </c>
      <c r="O31" s="4" t="s">
        <v>92</v>
      </c>
      <c r="P31" s="4" t="s">
        <v>33</v>
      </c>
      <c r="Q31" s="4">
        <v>0</v>
      </c>
      <c r="R31" s="7">
        <v>44734</v>
      </c>
      <c r="S31" s="6">
        <v>44738</v>
      </c>
      <c r="T31" s="4" t="s">
        <v>34</v>
      </c>
      <c r="U31" s="4">
        <v>174.73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137</v>
      </c>
      <c r="B32" s="4" t="s">
        <v>26</v>
      </c>
      <c r="C32" s="4" t="s">
        <v>27</v>
      </c>
      <c r="D32" s="4" t="s">
        <v>138</v>
      </c>
      <c r="E32" s="4" t="s">
        <v>139</v>
      </c>
      <c r="F32" s="6">
        <v>44734</v>
      </c>
      <c r="G32" s="6">
        <v>44735</v>
      </c>
      <c r="H32" s="4">
        <v>1</v>
      </c>
      <c r="I32" s="4">
        <v>1</v>
      </c>
      <c r="J32" s="4">
        <v>1</v>
      </c>
      <c r="K32" s="4" t="s">
        <v>30</v>
      </c>
      <c r="L32" s="4">
        <v>135.34</v>
      </c>
      <c r="M32" s="4">
        <v>135.34</v>
      </c>
      <c r="N32" s="4" t="s">
        <v>140</v>
      </c>
      <c r="O32" s="4" t="s">
        <v>92</v>
      </c>
      <c r="P32" s="4" t="s">
        <v>33</v>
      </c>
      <c r="Q32" s="4">
        <v>0</v>
      </c>
      <c r="R32" s="7">
        <v>44734</v>
      </c>
      <c r="S32" s="6">
        <v>44738</v>
      </c>
      <c r="T32" s="4" t="s">
        <v>34</v>
      </c>
      <c r="U32" s="4">
        <v>135.34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141</v>
      </c>
      <c r="B33" s="4" t="s">
        <v>26</v>
      </c>
      <c r="C33" s="4" t="s">
        <v>27</v>
      </c>
      <c r="D33" s="4" t="s">
        <v>142</v>
      </c>
      <c r="E33" s="4" t="s">
        <v>143</v>
      </c>
      <c r="F33" s="6">
        <v>44734</v>
      </c>
      <c r="G33" s="6">
        <v>44736</v>
      </c>
      <c r="H33" s="4">
        <v>1</v>
      </c>
      <c r="I33" s="4">
        <v>2</v>
      </c>
      <c r="J33" s="4">
        <v>2</v>
      </c>
      <c r="K33" s="4" t="s">
        <v>30</v>
      </c>
      <c r="L33" s="4">
        <v>316.2</v>
      </c>
      <c r="M33" s="4">
        <v>316.2</v>
      </c>
      <c r="N33" s="4" t="s">
        <v>144</v>
      </c>
      <c r="O33" s="4" t="s">
        <v>145</v>
      </c>
      <c r="P33" s="4" t="s">
        <v>33</v>
      </c>
      <c r="Q33" s="4">
        <v>0</v>
      </c>
      <c r="R33" s="7">
        <v>44730</v>
      </c>
      <c r="S33" s="6">
        <v>44739</v>
      </c>
      <c r="T33" s="4" t="s">
        <v>34</v>
      </c>
      <c r="U33" s="4">
        <v>316.2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141</v>
      </c>
      <c r="B34" s="4" t="s">
        <v>26</v>
      </c>
      <c r="C34" s="4" t="s">
        <v>36</v>
      </c>
      <c r="D34" s="4" t="s">
        <v>142</v>
      </c>
      <c r="E34" s="4" t="s">
        <v>143</v>
      </c>
      <c r="F34" s="6">
        <v>44734</v>
      </c>
      <c r="G34" s="6">
        <v>44736</v>
      </c>
      <c r="H34" s="4">
        <v>1</v>
      </c>
      <c r="I34" s="4">
        <v>2</v>
      </c>
      <c r="J34" s="4">
        <v>2</v>
      </c>
      <c r="K34" s="4" t="s">
        <v>30</v>
      </c>
      <c r="L34" s="4">
        <v>-316.2</v>
      </c>
      <c r="M34" s="4">
        <v>-316.2</v>
      </c>
      <c r="N34" s="4" t="s">
        <v>144</v>
      </c>
      <c r="O34" s="4" t="s">
        <v>145</v>
      </c>
      <c r="P34" s="4" t="s">
        <v>33</v>
      </c>
      <c r="Q34" s="4">
        <v>0</v>
      </c>
      <c r="R34" s="7">
        <v>44730</v>
      </c>
      <c r="S34" s="6">
        <v>44739</v>
      </c>
      <c r="T34" s="4" t="s">
        <v>34</v>
      </c>
      <c r="U34" s="4">
        <v>-316.2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146</v>
      </c>
      <c r="B35" s="4" t="s">
        <v>26</v>
      </c>
      <c r="C35" s="4" t="s">
        <v>27</v>
      </c>
      <c r="D35" s="4" t="s">
        <v>147</v>
      </c>
      <c r="E35" s="4" t="s">
        <v>148</v>
      </c>
      <c r="F35" s="6">
        <v>44735</v>
      </c>
      <c r="G35" s="6">
        <v>44736</v>
      </c>
      <c r="H35" s="4">
        <v>1</v>
      </c>
      <c r="I35" s="4">
        <v>1</v>
      </c>
      <c r="J35" s="4">
        <v>1</v>
      </c>
      <c r="K35" s="4" t="s">
        <v>30</v>
      </c>
      <c r="L35" s="4">
        <v>98.25</v>
      </c>
      <c r="M35" s="4">
        <v>98.25</v>
      </c>
      <c r="N35" s="4" t="s">
        <v>149</v>
      </c>
      <c r="O35" s="4" t="s">
        <v>145</v>
      </c>
      <c r="P35" s="4" t="s">
        <v>33</v>
      </c>
      <c r="Q35" s="4">
        <v>0</v>
      </c>
      <c r="R35" s="7">
        <v>44732</v>
      </c>
      <c r="S35" s="6">
        <v>44739</v>
      </c>
      <c r="T35" s="4" t="s">
        <v>34</v>
      </c>
      <c r="U35" s="4">
        <v>98.25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150</v>
      </c>
      <c r="B36" s="4" t="s">
        <v>26</v>
      </c>
      <c r="C36" s="4" t="s">
        <v>27</v>
      </c>
      <c r="D36" s="4" t="s">
        <v>151</v>
      </c>
      <c r="E36" s="4" t="s">
        <v>152</v>
      </c>
      <c r="F36" s="6">
        <v>44735</v>
      </c>
      <c r="G36" s="6">
        <v>44736</v>
      </c>
      <c r="H36" s="4">
        <v>1</v>
      </c>
      <c r="I36" s="4">
        <v>1</v>
      </c>
      <c r="J36" s="4">
        <v>1</v>
      </c>
      <c r="K36" s="4" t="s">
        <v>30</v>
      </c>
      <c r="L36" s="4">
        <v>362.69</v>
      </c>
      <c r="M36" s="4">
        <v>362.69</v>
      </c>
      <c r="N36" s="4" t="s">
        <v>153</v>
      </c>
      <c r="O36" s="4" t="s">
        <v>145</v>
      </c>
      <c r="P36" s="4" t="s">
        <v>33</v>
      </c>
      <c r="Q36" s="4">
        <v>0</v>
      </c>
      <c r="R36" s="7">
        <v>44733</v>
      </c>
      <c r="S36" s="6">
        <v>44739</v>
      </c>
      <c r="T36" s="4" t="s">
        <v>34</v>
      </c>
      <c r="U36" s="4">
        <v>362.69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154</v>
      </c>
      <c r="B37" s="4" t="s">
        <v>26</v>
      </c>
      <c r="C37" s="4" t="s">
        <v>27</v>
      </c>
      <c r="D37" s="4" t="s">
        <v>147</v>
      </c>
      <c r="E37" s="4" t="s">
        <v>148</v>
      </c>
      <c r="F37" s="6">
        <v>44735</v>
      </c>
      <c r="G37" s="6">
        <v>44736</v>
      </c>
      <c r="H37" s="4">
        <v>1</v>
      </c>
      <c r="I37" s="4">
        <v>1</v>
      </c>
      <c r="J37" s="4">
        <v>1</v>
      </c>
      <c r="K37" s="4" t="s">
        <v>30</v>
      </c>
      <c r="L37" s="4">
        <v>98.25</v>
      </c>
      <c r="M37" s="4">
        <v>98.25</v>
      </c>
      <c r="N37" s="4" t="s">
        <v>155</v>
      </c>
      <c r="O37" s="4" t="s">
        <v>145</v>
      </c>
      <c r="P37" s="4" t="s">
        <v>33</v>
      </c>
      <c r="Q37" s="4">
        <v>0</v>
      </c>
      <c r="R37" s="7">
        <v>44735</v>
      </c>
      <c r="S37" s="6">
        <v>44739</v>
      </c>
      <c r="T37" s="4" t="s">
        <v>34</v>
      </c>
      <c r="U37" s="4">
        <v>98.25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156</v>
      </c>
      <c r="B38" s="4" t="s">
        <v>26</v>
      </c>
      <c r="C38" s="4" t="s">
        <v>27</v>
      </c>
      <c r="D38" s="4" t="s">
        <v>157</v>
      </c>
      <c r="E38" s="4" t="s">
        <v>158</v>
      </c>
      <c r="F38" s="6">
        <v>44735</v>
      </c>
      <c r="G38" s="6">
        <v>44736</v>
      </c>
      <c r="H38" s="4">
        <v>1</v>
      </c>
      <c r="I38" s="4">
        <v>1</v>
      </c>
      <c r="J38" s="4">
        <v>1</v>
      </c>
      <c r="K38" s="4" t="s">
        <v>30</v>
      </c>
      <c r="L38" s="4">
        <v>148.15</v>
      </c>
      <c r="M38" s="4">
        <v>148.15</v>
      </c>
      <c r="N38" s="4" t="s">
        <v>159</v>
      </c>
      <c r="O38" s="4" t="s">
        <v>145</v>
      </c>
      <c r="P38" s="4" t="s">
        <v>33</v>
      </c>
      <c r="Q38" s="4">
        <v>0</v>
      </c>
      <c r="R38" s="7">
        <v>44735</v>
      </c>
      <c r="S38" s="6">
        <v>44739</v>
      </c>
      <c r="T38" s="4" t="s">
        <v>34</v>
      </c>
      <c r="U38" s="4">
        <v>148.15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160</v>
      </c>
      <c r="B39" s="4" t="s">
        <v>26</v>
      </c>
      <c r="C39" s="4" t="s">
        <v>27</v>
      </c>
      <c r="D39" s="4" t="s">
        <v>79</v>
      </c>
      <c r="E39" s="4" t="s">
        <v>80</v>
      </c>
      <c r="F39" s="6">
        <v>44735</v>
      </c>
      <c r="G39" s="6">
        <v>44736</v>
      </c>
      <c r="H39" s="4">
        <v>1</v>
      </c>
      <c r="I39" s="4">
        <v>1</v>
      </c>
      <c r="J39" s="4">
        <v>1</v>
      </c>
      <c r="K39" s="4" t="s">
        <v>30</v>
      </c>
      <c r="L39" s="4">
        <v>174.73</v>
      </c>
      <c r="M39" s="4">
        <v>174.73</v>
      </c>
      <c r="N39" s="4" t="s">
        <v>136</v>
      </c>
      <c r="O39" s="4" t="s">
        <v>145</v>
      </c>
      <c r="P39" s="4" t="s">
        <v>33</v>
      </c>
      <c r="Q39" s="4">
        <v>0</v>
      </c>
      <c r="R39" s="7">
        <v>44735</v>
      </c>
      <c r="S39" s="6">
        <v>44739</v>
      </c>
      <c r="T39" s="4" t="s">
        <v>34</v>
      </c>
      <c r="U39" s="4">
        <v>174.73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156</v>
      </c>
      <c r="B40" s="4" t="s">
        <v>26</v>
      </c>
      <c r="C40" s="4" t="s">
        <v>36</v>
      </c>
      <c r="D40" s="4" t="s">
        <v>157</v>
      </c>
      <c r="E40" s="4" t="s">
        <v>158</v>
      </c>
      <c r="F40" s="6">
        <v>44735</v>
      </c>
      <c r="G40" s="6">
        <v>44736</v>
      </c>
      <c r="H40" s="4">
        <v>1</v>
      </c>
      <c r="I40" s="4">
        <v>1</v>
      </c>
      <c r="J40" s="4">
        <v>1</v>
      </c>
      <c r="K40" s="4" t="s">
        <v>30</v>
      </c>
      <c r="L40" s="4">
        <v>-148.15</v>
      </c>
      <c r="M40" s="4">
        <v>-148.15</v>
      </c>
      <c r="N40" s="4" t="s">
        <v>159</v>
      </c>
      <c r="O40" s="4" t="s">
        <v>145</v>
      </c>
      <c r="P40" s="4" t="s">
        <v>33</v>
      </c>
      <c r="Q40" s="4">
        <v>0</v>
      </c>
      <c r="R40" s="7">
        <v>44735</v>
      </c>
      <c r="S40" s="6">
        <v>44739</v>
      </c>
      <c r="T40" s="4" t="s">
        <v>34</v>
      </c>
      <c r="U40" s="4">
        <v>-148.15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161</v>
      </c>
      <c r="B41" s="4" t="s">
        <v>26</v>
      </c>
      <c r="C41" s="4" t="s">
        <v>27</v>
      </c>
      <c r="D41" s="4" t="s">
        <v>162</v>
      </c>
      <c r="E41" s="4" t="s">
        <v>163</v>
      </c>
      <c r="F41" s="6">
        <v>44735</v>
      </c>
      <c r="G41" s="6">
        <v>44736</v>
      </c>
      <c r="H41" s="4">
        <v>1</v>
      </c>
      <c r="I41" s="4">
        <v>1</v>
      </c>
      <c r="J41" s="4">
        <v>1</v>
      </c>
      <c r="K41" s="4" t="s">
        <v>30</v>
      </c>
      <c r="L41" s="4">
        <v>314.72</v>
      </c>
      <c r="M41" s="4">
        <v>314.72</v>
      </c>
      <c r="N41" s="4" t="s">
        <v>164</v>
      </c>
      <c r="O41" s="4" t="s">
        <v>145</v>
      </c>
      <c r="P41" s="4" t="s">
        <v>33</v>
      </c>
      <c r="Q41" s="4">
        <v>0</v>
      </c>
      <c r="R41" s="7">
        <v>44735</v>
      </c>
      <c r="S41" s="6">
        <v>44739</v>
      </c>
      <c r="T41" s="4" t="s">
        <v>34</v>
      </c>
      <c r="U41" s="4">
        <v>314.72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165</v>
      </c>
      <c r="B42" s="4" t="s">
        <v>26</v>
      </c>
      <c r="C42" s="4" t="s">
        <v>166</v>
      </c>
      <c r="D42" s="4" t="s">
        <v>167</v>
      </c>
      <c r="E42" s="4" t="s">
        <v>168</v>
      </c>
      <c r="F42" s="6">
        <v>44731</v>
      </c>
      <c r="G42" s="6">
        <v>44733</v>
      </c>
      <c r="H42" s="4">
        <v>1</v>
      </c>
      <c r="I42" s="4">
        <v>2</v>
      </c>
      <c r="J42" s="4">
        <v>2</v>
      </c>
      <c r="K42" s="4" t="s">
        <v>30</v>
      </c>
      <c r="L42" s="4">
        <v>-283.56</v>
      </c>
      <c r="M42" s="4">
        <v>-283.56</v>
      </c>
      <c r="N42" s="4" t="s">
        <v>169</v>
      </c>
      <c r="O42" s="4" t="s">
        <v>145</v>
      </c>
      <c r="P42" s="4" t="s">
        <v>33</v>
      </c>
      <c r="Q42" s="4">
        <v>0</v>
      </c>
      <c r="R42" s="7">
        <v>44730</v>
      </c>
      <c r="S42" s="6">
        <v>44739</v>
      </c>
      <c r="T42" s="4" t="s">
        <v>34</v>
      </c>
      <c r="U42" s="4">
        <v>-283.56</v>
      </c>
      <c r="V42" s="4">
        <v>0</v>
      </c>
      <c r="W42" s="4">
        <v>0</v>
      </c>
      <c r="X42" s="4" t="s">
        <v>35</v>
      </c>
      <c r="Y4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6"/>
  <sheetViews>
    <sheetView tabSelected="1" workbookViewId="0">
      <selection activeCell="C57" sqref="C57"/>
    </sheetView>
  </sheetViews>
  <sheetFormatPr defaultColWidth="9" defaultRowHeight="13.5"/>
  <cols>
    <col min="1" max="1" width="12.625" style="4"/>
    <col min="2" max="2" width="10.375" style="4"/>
    <col min="3" max="3" width="12.625" style="4" customWidth="1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170</v>
      </c>
    </row>
    <row r="2" s="4" customFormat="1" hidden="1" spans="1:9">
      <c r="A2" s="5">
        <v>18058968061</v>
      </c>
      <c r="B2" s="6">
        <v>44718</v>
      </c>
      <c r="C2" s="6">
        <v>44734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18133585497</v>
      </c>
      <c r="B3" s="6">
        <v>44731</v>
      </c>
      <c r="C3" s="6">
        <v>44734</v>
      </c>
      <c r="D3" s="4">
        <v>373.32</v>
      </c>
      <c r="E3" s="4" t="str">
        <f>VLOOKUP(A3,HOP!A:L,12,0)</f>
        <v>373.32</v>
      </c>
      <c r="F3" s="4" t="str">
        <f>VLOOKUP(A3,HOP!A:C,3,0)</f>
        <v>2593371</v>
      </c>
      <c r="G3" s="4">
        <f t="shared" ref="G3:G37" si="0">D3-E3</f>
        <v>0</v>
      </c>
      <c r="H3" s="4" t="str">
        <f t="shared" ref="H3:H37" si="1">$H$1&amp;F3</f>
        <v>，2593371</v>
      </c>
      <c r="I3" s="4" t="str">
        <f>VLOOKUP(A3,HOP!A:U,21,0)</f>
        <v>直连</v>
      </c>
    </row>
    <row r="4" s="4" customFormat="1" hidden="1" spans="1:9">
      <c r="A4" s="5">
        <v>18154313978</v>
      </c>
      <c r="B4" s="6">
        <v>44732</v>
      </c>
      <c r="C4" s="6">
        <v>44734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18155658437</v>
      </c>
      <c r="B5" s="6">
        <v>44733</v>
      </c>
      <c r="C5" s="6">
        <v>44734</v>
      </c>
      <c r="D5" s="4">
        <v>158.1</v>
      </c>
      <c r="E5" s="4" t="str">
        <f>VLOOKUP(A5,HOP!A:L,12,0)</f>
        <v>158.10</v>
      </c>
      <c r="F5" s="4" t="str">
        <f>VLOOKUP(A5,HOP!A:C,3,0)</f>
        <v>2596613</v>
      </c>
      <c r="G5" s="4">
        <f t="shared" si="0"/>
        <v>0</v>
      </c>
      <c r="H5" s="4" t="str">
        <f t="shared" si="1"/>
        <v>，2596613</v>
      </c>
      <c r="I5" s="4" t="str">
        <f>VLOOKUP(A5,HOP!A:U,21,0)</f>
        <v>直连</v>
      </c>
    </row>
    <row r="6" s="4" customFormat="1" hidden="1" spans="1:9">
      <c r="A6" s="5">
        <v>18159058108</v>
      </c>
      <c r="B6" s="6">
        <v>44732</v>
      </c>
      <c r="C6" s="6">
        <v>44734</v>
      </c>
      <c r="D6" s="4">
        <v>448.8</v>
      </c>
      <c r="E6" s="4" t="str">
        <f>VLOOKUP(A6,HOP!A:L,12,0)</f>
        <v>448.80</v>
      </c>
      <c r="F6" s="4" t="str">
        <f>VLOOKUP(A6,HOP!A:C,3,0)</f>
        <v>2597037</v>
      </c>
      <c r="G6" s="4">
        <f t="shared" si="0"/>
        <v>0</v>
      </c>
      <c r="H6" s="4" t="str">
        <f t="shared" si="1"/>
        <v>，2597037</v>
      </c>
      <c r="I6" s="4" t="str">
        <f>VLOOKUP(A6,HOP!A:U,21,0)</f>
        <v>直连</v>
      </c>
    </row>
    <row r="7" s="4" customFormat="1" hidden="1" spans="1:9">
      <c r="A7" s="5">
        <v>18159082220</v>
      </c>
      <c r="B7" s="6">
        <v>44733</v>
      </c>
      <c r="C7" s="6">
        <v>44734</v>
      </c>
      <c r="D7" s="4">
        <v>530.4</v>
      </c>
      <c r="E7" s="4" t="str">
        <f>VLOOKUP(A7,HOP!A:L,12,0)</f>
        <v>530.40</v>
      </c>
      <c r="F7" s="4" t="str">
        <f>VLOOKUP(A7,HOP!A:C,3,0)</f>
        <v>2597042</v>
      </c>
      <c r="G7" s="4">
        <f t="shared" si="0"/>
        <v>0</v>
      </c>
      <c r="H7" s="4" t="str">
        <f t="shared" si="1"/>
        <v>，2597042</v>
      </c>
      <c r="I7" s="4" t="str">
        <f>VLOOKUP(A7,HOP!A:U,21,0)</f>
        <v>直连</v>
      </c>
    </row>
    <row r="8" s="4" customFormat="1" hidden="1" spans="1:9">
      <c r="A8" s="5">
        <v>18159286511</v>
      </c>
      <c r="B8" s="6">
        <v>44733</v>
      </c>
      <c r="C8" s="6">
        <v>44734</v>
      </c>
      <c r="D8" s="4">
        <v>274.38</v>
      </c>
      <c r="E8" s="4" t="str">
        <f>VLOOKUP(A8,HOP!A:L,12,0)</f>
        <v>274.38</v>
      </c>
      <c r="F8" s="4" t="str">
        <f>VLOOKUP(A8,HOP!A:C,3,0)</f>
        <v>2597083</v>
      </c>
      <c r="G8" s="4">
        <f t="shared" si="0"/>
        <v>0</v>
      </c>
      <c r="H8" s="4" t="str">
        <f t="shared" si="1"/>
        <v>，2597083</v>
      </c>
      <c r="I8" s="4" t="str">
        <f>VLOOKUP(A8,HOP!A:U,21,0)</f>
        <v>直连</v>
      </c>
    </row>
    <row r="9" s="4" customFormat="1" hidden="1" spans="1:9">
      <c r="A9" s="5">
        <v>18159763000</v>
      </c>
      <c r="B9" s="6">
        <v>44733</v>
      </c>
      <c r="C9" s="6">
        <v>44734</v>
      </c>
      <c r="D9" s="4">
        <v>255.53</v>
      </c>
      <c r="E9" s="4" t="str">
        <f>VLOOKUP(A9,HOP!A:L,12,0)</f>
        <v>255.53</v>
      </c>
      <c r="F9" s="4" t="str">
        <f>VLOOKUP(A9,HOP!A:C,3,0)</f>
        <v>2597195</v>
      </c>
      <c r="G9" s="4">
        <f t="shared" si="0"/>
        <v>0</v>
      </c>
      <c r="H9" s="4" t="str">
        <f t="shared" si="1"/>
        <v>，2597195</v>
      </c>
      <c r="I9" s="4" t="str">
        <f>VLOOKUP(A9,HOP!A:U,21,0)</f>
        <v>直连</v>
      </c>
    </row>
    <row r="10" s="4" customFormat="1" hidden="1" spans="1:9">
      <c r="A10" s="5">
        <v>18167284238</v>
      </c>
      <c r="B10" s="6">
        <v>44733</v>
      </c>
      <c r="C10" s="6">
        <v>44734</v>
      </c>
      <c r="D10" s="4">
        <v>146.45</v>
      </c>
      <c r="E10" s="4" t="str">
        <f>VLOOKUP(A10,HOP!A:L,12,0)</f>
        <v>146.45</v>
      </c>
      <c r="F10" s="4" t="str">
        <f>VLOOKUP(A10,HOP!A:C,3,0)</f>
        <v>2597913</v>
      </c>
      <c r="G10" s="4">
        <f t="shared" si="0"/>
        <v>0</v>
      </c>
      <c r="H10" s="4" t="str">
        <f t="shared" si="1"/>
        <v>，2597913</v>
      </c>
      <c r="I10" s="4" t="str">
        <f>VLOOKUP(A10,HOP!A:U,21,0)</f>
        <v>直连</v>
      </c>
    </row>
    <row r="11" s="4" customFormat="1" hidden="1" spans="1:9">
      <c r="A11" s="5">
        <v>18167491158</v>
      </c>
      <c r="B11" s="6">
        <v>44733</v>
      </c>
      <c r="C11" s="6">
        <v>44734</v>
      </c>
      <c r="D11" s="4">
        <v>330.27</v>
      </c>
      <c r="E11" s="4" t="str">
        <f>VLOOKUP(A11,HOP!A:L,12,0)</f>
        <v>330.27</v>
      </c>
      <c r="F11" s="4" t="str">
        <f>VLOOKUP(A11,HOP!A:C,3,0)</f>
        <v>2597951</v>
      </c>
      <c r="G11" s="4">
        <f t="shared" si="0"/>
        <v>0</v>
      </c>
      <c r="H11" s="4" t="str">
        <f t="shared" si="1"/>
        <v>，2597951</v>
      </c>
      <c r="I11" s="4" t="str">
        <f>VLOOKUP(A11,HOP!A:U,21,0)</f>
        <v>直连</v>
      </c>
    </row>
    <row r="12" s="4" customFormat="1" hidden="1" spans="1:9">
      <c r="A12" s="5">
        <v>18167920951</v>
      </c>
      <c r="B12" s="6">
        <v>44733</v>
      </c>
      <c r="C12" s="6">
        <v>44734</v>
      </c>
      <c r="D12" s="4">
        <v>120.9</v>
      </c>
      <c r="E12" s="4" t="str">
        <f>VLOOKUP(A12,HOP!A:L,12,0)</f>
        <v>120.90</v>
      </c>
      <c r="F12" s="4" t="str">
        <f>VLOOKUP(A12,HOP!A:C,3,0)</f>
        <v>2598055</v>
      </c>
      <c r="G12" s="4">
        <f t="shared" si="0"/>
        <v>0</v>
      </c>
      <c r="H12" s="4" t="str">
        <f t="shared" si="1"/>
        <v>，2598055</v>
      </c>
      <c r="I12" s="4" t="str">
        <f>VLOOKUP(A12,HOP!A:U,21,0)</f>
        <v>直连</v>
      </c>
    </row>
    <row r="13" s="4" customFormat="1" hidden="1" spans="1:9">
      <c r="A13" s="5">
        <v>18171859304</v>
      </c>
      <c r="B13" s="6">
        <v>44733</v>
      </c>
      <c r="C13" s="6">
        <v>44734</v>
      </c>
      <c r="D13" s="4">
        <v>174.73</v>
      </c>
      <c r="E13" s="4" t="str">
        <f>VLOOKUP(A13,HOP!A:L,12,0)</f>
        <v>174.73</v>
      </c>
      <c r="F13" s="4" t="str">
        <f>VLOOKUP(A13,HOP!A:C,3,0)</f>
        <v>2598446</v>
      </c>
      <c r="G13" s="4">
        <f t="shared" si="0"/>
        <v>0</v>
      </c>
      <c r="H13" s="4" t="str">
        <f t="shared" si="1"/>
        <v>，2598446</v>
      </c>
      <c r="I13" s="4" t="str">
        <f>VLOOKUP(A13,HOP!A:U,21,0)</f>
        <v>直连</v>
      </c>
    </row>
    <row r="14" s="4" customFormat="1" hidden="1" spans="1:9">
      <c r="A14" s="5">
        <v>18172132603</v>
      </c>
      <c r="B14" s="6">
        <v>44733</v>
      </c>
      <c r="C14" s="6">
        <v>44734</v>
      </c>
      <c r="D14" s="4">
        <v>138.17</v>
      </c>
      <c r="E14" s="4" t="str">
        <f>VLOOKUP(A14,HOP!A:L,12,0)</f>
        <v>138.17</v>
      </c>
      <c r="F14" s="4" t="str">
        <f>VLOOKUP(A14,HOP!A:C,3,0)</f>
        <v>2598488</v>
      </c>
      <c r="G14" s="4">
        <f t="shared" si="0"/>
        <v>0</v>
      </c>
      <c r="H14" s="4" t="str">
        <f t="shared" si="1"/>
        <v>，2598488</v>
      </c>
      <c r="I14" s="4" t="str">
        <f>VLOOKUP(A14,HOP!A:U,21,0)</f>
        <v>直连</v>
      </c>
    </row>
    <row r="15" s="4" customFormat="1" hidden="1" spans="1:9">
      <c r="A15" s="5">
        <v>18173785632</v>
      </c>
      <c r="B15" s="6">
        <v>44733</v>
      </c>
      <c r="C15" s="6">
        <v>44734</v>
      </c>
      <c r="D15" s="4">
        <v>306.03</v>
      </c>
      <c r="E15" s="4" t="str">
        <f>VLOOKUP(A15,HOP!A:L,12,0)</f>
        <v>306.03</v>
      </c>
      <c r="F15" s="4" t="str">
        <f>VLOOKUP(A15,HOP!A:C,3,0)</f>
        <v>2598765</v>
      </c>
      <c r="G15" s="4">
        <f t="shared" si="0"/>
        <v>0</v>
      </c>
      <c r="H15" s="4" t="str">
        <f t="shared" si="1"/>
        <v>，2598765</v>
      </c>
      <c r="I15" s="4" t="str">
        <f>VLOOKUP(A15,HOP!A:U,21,0)</f>
        <v>直连</v>
      </c>
    </row>
    <row r="16" s="4" customFormat="1" hidden="1" spans="1:9">
      <c r="A16" s="5">
        <v>18137774014</v>
      </c>
      <c r="B16" s="6">
        <v>44734</v>
      </c>
      <c r="C16" s="6">
        <v>44735</v>
      </c>
      <c r="D16" s="4">
        <v>132.6</v>
      </c>
      <c r="E16" s="4" t="str">
        <f>VLOOKUP(A16,HOP!A:L,12,0)</f>
        <v>132.60</v>
      </c>
      <c r="F16" s="4" t="str">
        <f>VLOOKUP(A16,HOP!A:C,3,0)</f>
        <v>2593906</v>
      </c>
      <c r="G16" s="4">
        <f t="shared" si="0"/>
        <v>0</v>
      </c>
      <c r="H16" s="4" t="str">
        <f t="shared" si="1"/>
        <v>，2593906</v>
      </c>
      <c r="I16" s="4" t="str">
        <f>VLOOKUP(A16,HOP!A:U,21,0)</f>
        <v>直连</v>
      </c>
    </row>
    <row r="17" s="4" customFormat="1" hidden="1" spans="1:9">
      <c r="A17" s="5">
        <v>18151460774</v>
      </c>
      <c r="B17" s="6">
        <v>44732</v>
      </c>
      <c r="C17" s="6">
        <v>44735</v>
      </c>
      <c r="D17" s="4">
        <v>272.34</v>
      </c>
      <c r="E17" s="4" t="str">
        <f>VLOOKUP(A17,HOP!A:L,12,0)</f>
        <v>272.34</v>
      </c>
      <c r="F17" s="4" t="str">
        <f>VLOOKUP(A17,HOP!A:C,3,0)</f>
        <v>2596072</v>
      </c>
      <c r="G17" s="4">
        <f t="shared" si="0"/>
        <v>0</v>
      </c>
      <c r="H17" s="4" t="str">
        <f t="shared" si="1"/>
        <v>，2596072</v>
      </c>
      <c r="I17" s="4" t="str">
        <f>VLOOKUP(A17,HOP!A:U,21,0)</f>
        <v>直连</v>
      </c>
    </row>
    <row r="18" s="4" customFormat="1" hidden="1" spans="1:9">
      <c r="A18" s="5">
        <v>18153982180</v>
      </c>
      <c r="B18" s="6">
        <v>44732</v>
      </c>
      <c r="C18" s="6">
        <v>44735</v>
      </c>
      <c r="D18" s="4">
        <v>526.32</v>
      </c>
      <c r="E18" s="4" t="str">
        <f>VLOOKUP(A18,HOP!A:L,12,0)</f>
        <v>526.32</v>
      </c>
      <c r="F18" s="4" t="str">
        <f>VLOOKUP(A18,HOP!A:C,3,0)</f>
        <v>2596353</v>
      </c>
      <c r="G18" s="4">
        <f t="shared" si="0"/>
        <v>0</v>
      </c>
      <c r="H18" s="4" t="str">
        <f t="shared" si="1"/>
        <v>，2596353</v>
      </c>
      <c r="I18" s="4" t="str">
        <f>VLOOKUP(A18,HOP!A:U,21,0)</f>
        <v>直连</v>
      </c>
    </row>
    <row r="19" s="4" customFormat="1" spans="1:10">
      <c r="A19" s="5">
        <v>18155499002</v>
      </c>
      <c r="B19" s="6">
        <v>44734</v>
      </c>
      <c r="C19" s="6">
        <v>44735</v>
      </c>
      <c r="D19" s="4">
        <v>329.26</v>
      </c>
      <c r="E19" s="4" t="str">
        <f>VLOOKUP(A19,HOP!A:L,12,0)</f>
        <v>164.63</v>
      </c>
      <c r="F19" s="4" t="str">
        <f>VLOOKUP(A19,HOP!A:C,3,0)</f>
        <v>2596584</v>
      </c>
      <c r="G19" s="4">
        <f t="shared" si="0"/>
        <v>164.63</v>
      </c>
      <c r="H19" s="4" t="str">
        <f t="shared" si="1"/>
        <v>，2596584</v>
      </c>
      <c r="I19" s="4" t="str">
        <f>VLOOKUP(A19,HOP!A:U,21,0)</f>
        <v>直连</v>
      </c>
      <c r="J19" s="4" t="s">
        <v>171</v>
      </c>
    </row>
    <row r="20" s="4" customFormat="1" hidden="1" spans="1:9">
      <c r="A20" s="5">
        <v>18157469167</v>
      </c>
      <c r="B20" s="6">
        <v>44733</v>
      </c>
      <c r="C20" s="6">
        <v>44735</v>
      </c>
      <c r="D20" s="4">
        <v>414.12</v>
      </c>
      <c r="E20" s="4" t="str">
        <f>VLOOKUP(A20,HOP!A:L,12,0)</f>
        <v>414.12</v>
      </c>
      <c r="F20" s="4" t="str">
        <f>VLOOKUP(A20,HOP!A:C,3,0)</f>
        <v>2596692</v>
      </c>
      <c r="G20" s="4">
        <f t="shared" si="0"/>
        <v>0</v>
      </c>
      <c r="H20" s="4" t="str">
        <f t="shared" si="1"/>
        <v>，2596692</v>
      </c>
      <c r="I20" s="4" t="str">
        <f>VLOOKUP(A20,HOP!A:U,21,0)</f>
        <v>直连</v>
      </c>
    </row>
    <row r="21" s="4" customFormat="1" hidden="1" spans="1:9">
      <c r="A21" s="5">
        <v>18159202251</v>
      </c>
      <c r="B21" s="6">
        <v>44734</v>
      </c>
      <c r="C21" s="6">
        <v>44735</v>
      </c>
      <c r="D21" s="4">
        <v>225.42</v>
      </c>
      <c r="E21" s="4" t="str">
        <f>VLOOKUP(A21,HOP!A:L,12,0)</f>
        <v>225.42</v>
      </c>
      <c r="F21" s="4" t="str">
        <f>VLOOKUP(A21,HOP!A:C,3,0)</f>
        <v>2597060</v>
      </c>
      <c r="G21" s="4">
        <f t="shared" si="0"/>
        <v>0</v>
      </c>
      <c r="H21" s="4" t="str">
        <f t="shared" si="1"/>
        <v>，2597060</v>
      </c>
      <c r="I21" s="4" t="str">
        <f>VLOOKUP(A21,HOP!A:U,21,0)</f>
        <v>直连</v>
      </c>
    </row>
    <row r="22" s="4" customFormat="1" hidden="1" spans="1:9">
      <c r="A22" s="5">
        <v>18173276401</v>
      </c>
      <c r="B22" s="6">
        <v>44734</v>
      </c>
      <c r="C22" s="6">
        <v>44735</v>
      </c>
      <c r="D22" s="4">
        <v>154</v>
      </c>
      <c r="E22" s="4" t="str">
        <f>VLOOKUP(A22,HOP!A:L,12,0)</f>
        <v>154.00</v>
      </c>
      <c r="F22" s="4" t="str">
        <f>VLOOKUP(A22,HOP!A:C,3,0)</f>
        <v>2598656</v>
      </c>
      <c r="G22" s="4">
        <f t="shared" si="0"/>
        <v>0</v>
      </c>
      <c r="H22" s="4" t="str">
        <f t="shared" si="1"/>
        <v>，2598656</v>
      </c>
      <c r="I22" s="4" t="str">
        <f>VLOOKUP(A22,HOP!A:U,21,0)</f>
        <v>直连</v>
      </c>
    </row>
    <row r="23" s="4" customFormat="1" hidden="1" spans="1:9">
      <c r="A23" s="5">
        <v>18173400674</v>
      </c>
      <c r="B23" s="6">
        <v>44734</v>
      </c>
      <c r="C23" s="6">
        <v>44735</v>
      </c>
      <c r="D23" s="4">
        <v>285.93</v>
      </c>
      <c r="E23" s="4" t="str">
        <f>VLOOKUP(A23,HOP!A:L,12,0)</f>
        <v>285.93</v>
      </c>
      <c r="F23" s="4" t="str">
        <f>VLOOKUP(A23,HOP!A:C,3,0)</f>
        <v>2598681</v>
      </c>
      <c r="G23" s="4">
        <f t="shared" si="0"/>
        <v>0</v>
      </c>
      <c r="H23" s="4" t="str">
        <f t="shared" si="1"/>
        <v>，2598681</v>
      </c>
      <c r="I23" s="4" t="str">
        <f>VLOOKUP(A23,HOP!A:U,21,0)</f>
        <v>直连</v>
      </c>
    </row>
    <row r="24" s="4" customFormat="1" hidden="1" spans="1:9">
      <c r="A24" s="5">
        <v>18176793684</v>
      </c>
      <c r="B24" s="6">
        <v>44734</v>
      </c>
      <c r="C24" s="6">
        <v>44735</v>
      </c>
      <c r="D24" s="4">
        <v>120.9</v>
      </c>
      <c r="E24" s="4" t="str">
        <f>VLOOKUP(A24,HOP!A:L,12,0)</f>
        <v>120.90</v>
      </c>
      <c r="F24" s="4" t="str">
        <f>VLOOKUP(A24,HOP!A:C,3,0)</f>
        <v>2599115</v>
      </c>
      <c r="G24" s="4">
        <f t="shared" si="0"/>
        <v>0</v>
      </c>
      <c r="H24" s="4" t="str">
        <f t="shared" si="1"/>
        <v>，2599115</v>
      </c>
      <c r="I24" s="4" t="str">
        <f>VLOOKUP(A24,HOP!A:U,21,0)</f>
        <v>直连</v>
      </c>
    </row>
    <row r="25" s="4" customFormat="1" hidden="1" spans="1:9">
      <c r="A25" s="5">
        <v>18178227851</v>
      </c>
      <c r="B25" s="6">
        <v>44734</v>
      </c>
      <c r="C25" s="6">
        <v>44735</v>
      </c>
      <c r="D25" s="4">
        <v>0</v>
      </c>
      <c r="E25" s="4" t="str">
        <f>VLOOKUP(A25,HOP!A:L,12,0)</f>
        <v>0.00</v>
      </c>
      <c r="F25" s="4" t="str">
        <f>VLOOKUP(A25,HOP!A:C,3,0)</f>
        <v>2599369</v>
      </c>
      <c r="G25" s="4">
        <f t="shared" si="0"/>
        <v>0</v>
      </c>
      <c r="H25" s="4" t="str">
        <f t="shared" si="1"/>
        <v>，2599369</v>
      </c>
      <c r="I25" s="4" t="str">
        <f>VLOOKUP(A25,HOP!A:U,21,0)</f>
        <v>直连</v>
      </c>
    </row>
    <row r="26" s="4" customFormat="1" hidden="1" spans="1:9">
      <c r="A26" s="5">
        <v>18179138291</v>
      </c>
      <c r="B26" s="6">
        <v>44734</v>
      </c>
      <c r="C26" s="6">
        <v>44735</v>
      </c>
      <c r="D26" s="4">
        <v>336.78</v>
      </c>
      <c r="E26" s="4" t="str">
        <f>VLOOKUP(A26,HOP!A:L,12,0)</f>
        <v>336.78</v>
      </c>
      <c r="F26" s="4" t="str">
        <f>VLOOKUP(A26,HOP!A:C,3,0)</f>
        <v>2599571</v>
      </c>
      <c r="G26" s="4">
        <f t="shared" si="0"/>
        <v>0</v>
      </c>
      <c r="H26" s="4" t="str">
        <f t="shared" si="1"/>
        <v>，2599571</v>
      </c>
      <c r="I26" s="4" t="str">
        <f>VLOOKUP(A26,HOP!A:U,21,0)</f>
        <v>直连</v>
      </c>
    </row>
    <row r="27" s="4" customFormat="1" hidden="1" spans="1:9">
      <c r="A27" s="5">
        <v>18182083897</v>
      </c>
      <c r="B27" s="6">
        <v>44734</v>
      </c>
      <c r="C27" s="6">
        <v>44735</v>
      </c>
      <c r="D27" s="4">
        <v>325.27</v>
      </c>
      <c r="E27" s="4" t="str">
        <f>VLOOKUP(A27,HOP!A:L,12,0)</f>
        <v>325.27</v>
      </c>
      <c r="F27" s="4" t="str">
        <f>VLOOKUP(A27,HOP!A:C,3,0)</f>
        <v>2599734</v>
      </c>
      <c r="G27" s="4">
        <f t="shared" si="0"/>
        <v>0</v>
      </c>
      <c r="H27" s="4" t="str">
        <f t="shared" si="1"/>
        <v>，2599734</v>
      </c>
      <c r="I27" s="4" t="str">
        <f>VLOOKUP(A27,HOP!A:U,21,0)</f>
        <v>直连</v>
      </c>
    </row>
    <row r="28" s="4" customFormat="1" hidden="1" spans="1:9">
      <c r="A28" s="5">
        <v>18182436378</v>
      </c>
      <c r="B28" s="6">
        <v>44734</v>
      </c>
      <c r="C28" s="6">
        <v>44735</v>
      </c>
      <c r="D28" s="4">
        <v>174.73</v>
      </c>
      <c r="E28" s="4" t="str">
        <f>VLOOKUP(A28,HOP!A:L,12,0)</f>
        <v>174.73</v>
      </c>
      <c r="F28" s="4" t="str">
        <f>VLOOKUP(A28,HOP!A:C,3,0)</f>
        <v>2599801</v>
      </c>
      <c r="G28" s="4">
        <f t="shared" si="0"/>
        <v>0</v>
      </c>
      <c r="H28" s="4" t="str">
        <f t="shared" si="1"/>
        <v>，2599801</v>
      </c>
      <c r="I28" s="4" t="str">
        <f>VLOOKUP(A28,HOP!A:U,21,0)</f>
        <v>直连</v>
      </c>
    </row>
    <row r="29" s="4" customFormat="1" hidden="1" spans="1:9">
      <c r="A29" s="5">
        <v>18182502685</v>
      </c>
      <c r="B29" s="6">
        <v>44734</v>
      </c>
      <c r="C29" s="6">
        <v>44735</v>
      </c>
      <c r="D29" s="4">
        <v>135.34</v>
      </c>
      <c r="E29" s="4" t="str">
        <f>VLOOKUP(A29,HOP!A:L,12,0)</f>
        <v>135.34</v>
      </c>
      <c r="F29" s="4" t="str">
        <f>VLOOKUP(A29,HOP!A:C,3,0)</f>
        <v>2599822</v>
      </c>
      <c r="G29" s="4">
        <f t="shared" si="0"/>
        <v>0</v>
      </c>
      <c r="H29" s="4" t="str">
        <f t="shared" si="1"/>
        <v>，2599822</v>
      </c>
      <c r="I29" s="4" t="str">
        <f>VLOOKUP(A29,HOP!A:U,21,0)</f>
        <v>直连</v>
      </c>
    </row>
    <row r="30" s="4" customFormat="1" hidden="1" spans="1:9">
      <c r="A30" s="5">
        <v>18150359441</v>
      </c>
      <c r="B30" s="6">
        <v>44734</v>
      </c>
      <c r="C30" s="6">
        <v>44736</v>
      </c>
      <c r="D30" s="4">
        <v>0</v>
      </c>
      <c r="E30" s="4" t="str">
        <f>VLOOKUP(A30,HOP!A:L,12,0)</f>
        <v>0.00</v>
      </c>
      <c r="F30" s="4" t="str">
        <f>VLOOKUP(A30,HOP!A:C,3,0)</f>
        <v>2595841</v>
      </c>
      <c r="G30" s="4">
        <f t="shared" si="0"/>
        <v>0</v>
      </c>
      <c r="H30" s="4" t="str">
        <f t="shared" si="1"/>
        <v>，2595841</v>
      </c>
      <c r="I30" s="4" t="str">
        <f>VLOOKUP(A30,HOP!A:U,21,0)</f>
        <v>直连</v>
      </c>
    </row>
    <row r="31" s="4" customFormat="1" hidden="1" spans="1:9">
      <c r="A31" s="5">
        <v>18159577697</v>
      </c>
      <c r="B31" s="6">
        <v>44735</v>
      </c>
      <c r="C31" s="6">
        <v>44736</v>
      </c>
      <c r="D31" s="4">
        <v>98.25</v>
      </c>
      <c r="E31" s="4" t="str">
        <f>VLOOKUP(A31,HOP!A:L,12,0)</f>
        <v>98.25</v>
      </c>
      <c r="F31" s="4" t="str">
        <f>VLOOKUP(A31,HOP!A:C,3,0)</f>
        <v>2597144</v>
      </c>
      <c r="G31" s="4">
        <f t="shared" si="0"/>
        <v>0</v>
      </c>
      <c r="H31" s="4" t="str">
        <f t="shared" si="1"/>
        <v>，2597144</v>
      </c>
      <c r="I31" s="4" t="str">
        <f>VLOOKUP(A31,HOP!A:U,21,0)</f>
        <v>直连</v>
      </c>
    </row>
    <row r="32" s="4" customFormat="1" hidden="1" spans="1:9">
      <c r="A32" s="5">
        <v>18172751752</v>
      </c>
      <c r="B32" s="6">
        <v>44735</v>
      </c>
      <c r="C32" s="6">
        <v>44736</v>
      </c>
      <c r="D32" s="4">
        <v>362.69</v>
      </c>
      <c r="E32" s="4">
        <v>362.69</v>
      </c>
      <c r="F32" s="4">
        <v>2598585</v>
      </c>
      <c r="G32" s="4">
        <f t="shared" si="0"/>
        <v>0</v>
      </c>
      <c r="H32" s="4" t="str">
        <f t="shared" si="1"/>
        <v>，2598585</v>
      </c>
      <c r="I32" s="4" t="str">
        <f>VLOOKUP(A32,HOP!A:U,21,0)</f>
        <v>直连</v>
      </c>
    </row>
    <row r="33" s="4" customFormat="1" hidden="1" spans="1:9">
      <c r="A33" s="5">
        <v>18182898800</v>
      </c>
      <c r="B33" s="6">
        <v>44735</v>
      </c>
      <c r="C33" s="6">
        <v>44736</v>
      </c>
      <c r="D33" s="4">
        <v>98.25</v>
      </c>
      <c r="E33" s="4" t="str">
        <f>VLOOKUP(A33,HOP!A:L,12,0)</f>
        <v>98.25</v>
      </c>
      <c r="F33" s="4" t="str">
        <f>VLOOKUP(A33,HOP!A:C,3,0)</f>
        <v>2599906</v>
      </c>
      <c r="G33" s="4">
        <f t="shared" si="0"/>
        <v>0</v>
      </c>
      <c r="H33" s="4" t="str">
        <f t="shared" si="1"/>
        <v>，2599906</v>
      </c>
      <c r="I33" s="4" t="str">
        <f>VLOOKUP(A33,HOP!A:U,21,0)</f>
        <v>直连</v>
      </c>
    </row>
    <row r="34" s="4" customFormat="1" hidden="1" spans="1:9">
      <c r="A34" s="5">
        <v>18183510404</v>
      </c>
      <c r="B34" s="6">
        <v>44735</v>
      </c>
      <c r="C34" s="6">
        <v>44736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18186361283</v>
      </c>
      <c r="B35" s="6">
        <v>44735</v>
      </c>
      <c r="C35" s="6">
        <v>44736</v>
      </c>
      <c r="D35" s="4">
        <v>174.73</v>
      </c>
      <c r="E35" s="4" t="str">
        <f>VLOOKUP(A35,HOP!A:L,12,0)</f>
        <v>174.73</v>
      </c>
      <c r="F35" s="4" t="str">
        <f>VLOOKUP(A35,HOP!A:C,3,0)</f>
        <v>2600446</v>
      </c>
      <c r="G35" s="4">
        <f t="shared" si="0"/>
        <v>0</v>
      </c>
      <c r="H35" s="4" t="str">
        <f t="shared" si="1"/>
        <v>，2600446</v>
      </c>
      <c r="I35" s="4" t="str">
        <f>VLOOKUP(A35,HOP!A:U,21,0)</f>
        <v>直连</v>
      </c>
    </row>
    <row r="36" s="4" customFormat="1" hidden="1" spans="1:9">
      <c r="A36" s="5">
        <v>18186959777</v>
      </c>
      <c r="B36" s="6">
        <v>44735</v>
      </c>
      <c r="C36" s="6">
        <v>44736</v>
      </c>
      <c r="D36" s="4">
        <v>314.72</v>
      </c>
      <c r="E36" s="4" t="str">
        <f>VLOOKUP(A36,HOP!A:L,12,0)</f>
        <v>314.72</v>
      </c>
      <c r="F36" s="4" t="str">
        <f>VLOOKUP(A36,HOP!A:C,3,0)</f>
        <v>2600524</v>
      </c>
      <c r="G36" s="4">
        <f t="shared" si="0"/>
        <v>0</v>
      </c>
      <c r="H36" s="4" t="str">
        <f t="shared" si="1"/>
        <v>，2600524</v>
      </c>
      <c r="I36" s="4" t="str">
        <f>VLOOKUP(A36,HOP!A:U,21,0)</f>
        <v>直连</v>
      </c>
    </row>
    <row r="37" s="4" customFormat="1" spans="1:10">
      <c r="A37" s="5">
        <v>18149503415</v>
      </c>
      <c r="B37" s="6">
        <v>44731</v>
      </c>
      <c r="C37" s="6">
        <v>44733</v>
      </c>
      <c r="D37" s="4">
        <v>-283.56</v>
      </c>
      <c r="E37" s="4" t="e">
        <f>VLOOKUP(A37,HOP!A:L,12,0)</f>
        <v>#N/A</v>
      </c>
      <c r="F37" s="4">
        <v>2595596</v>
      </c>
      <c r="G37" s="4" t="e">
        <f t="shared" si="0"/>
        <v>#N/A</v>
      </c>
      <c r="H37" s="4" t="str">
        <f t="shared" si="1"/>
        <v>，2595596</v>
      </c>
      <c r="I37" s="4" t="e">
        <f>VLOOKUP(A37,HOP!A:U,21,0)</f>
        <v>#N/A</v>
      </c>
      <c r="J37" s="4" t="s">
        <v>172</v>
      </c>
    </row>
    <row r="39" spans="4:4">
      <c r="D39" s="4">
        <f>SUM(D2:D38)</f>
        <v>7455.17</v>
      </c>
    </row>
    <row r="43" spans="1:5">
      <c r="A43" s="4" t="s">
        <v>173</v>
      </c>
      <c r="D43" s="4">
        <v>7290.54</v>
      </c>
      <c r="E43" s="4">
        <v>8557.66</v>
      </c>
    </row>
    <row r="44" spans="1:5">
      <c r="A44" s="4" t="s">
        <v>174</v>
      </c>
      <c r="D44" s="4">
        <v>164.63</v>
      </c>
      <c r="E44" s="4">
        <v>193.24</v>
      </c>
    </row>
    <row r="45" spans="1:5">
      <c r="A45" s="4" t="s">
        <v>175</v>
      </c>
      <c r="D45" s="4">
        <f>SUBTOTAL(9,D43:D44)</f>
        <v>7455.17</v>
      </c>
      <c r="E45" s="4">
        <f>SUBTOTAL(9,E43:E44)</f>
        <v>8750.9</v>
      </c>
    </row>
    <row r="46" spans="1:1">
      <c r="A46" s="4" t="s">
        <v>176</v>
      </c>
    </row>
  </sheetData>
  <autoFilter ref="A1:X37">
    <filterColumn colId="3">
      <filters>
        <filter val="414.12"/>
        <filter val="255.53"/>
        <filter val="285.93"/>
        <filter val="154"/>
        <filter val="138.17"/>
        <filter val="158.1"/>
        <filter val="530.4"/>
        <filter val="98.25"/>
        <filter val="132.6"/>
        <filter val="329.26"/>
        <filter val="325.27"/>
        <filter val="330.27"/>
        <filter val="448.8"/>
        <filter val="120.9"/>
        <filter val="362.69"/>
        <filter val="314.72"/>
        <filter val="373.32"/>
        <filter val="526.32"/>
        <filter val="174.73"/>
        <filter val="135.34"/>
        <filter val="272.34"/>
        <filter val="274.38"/>
        <filter val="336.78"/>
        <filter val="225.42"/>
        <filter val="306.03"/>
        <filter val="146.45"/>
        <filter val="-283.56"/>
      </filters>
    </filterColumn>
    <filterColumn colId="6">
      <filters>
        <filter val="#N/A"/>
        <filter val="164.6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workbookViewId="0">
      <selection activeCell="E40" sqref="E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177</v>
      </c>
      <c r="B1" s="2" t="s">
        <v>178</v>
      </c>
      <c r="C1" s="2" t="s">
        <v>179</v>
      </c>
      <c r="D1" s="2" t="s">
        <v>180</v>
      </c>
      <c r="E1" s="2" t="s">
        <v>13</v>
      </c>
      <c r="F1" s="2" t="s">
        <v>5</v>
      </c>
      <c r="G1" s="2" t="s">
        <v>6</v>
      </c>
      <c r="H1" s="2" t="s">
        <v>181</v>
      </c>
      <c r="I1" s="2" t="s">
        <v>182</v>
      </c>
      <c r="J1" s="2" t="s">
        <v>183</v>
      </c>
      <c r="K1" s="2" t="s">
        <v>184</v>
      </c>
      <c r="L1" s="2" t="s">
        <v>185</v>
      </c>
      <c r="M1" s="2" t="s">
        <v>186</v>
      </c>
      <c r="N1" s="2" t="s">
        <v>187</v>
      </c>
      <c r="O1" s="2" t="s">
        <v>188</v>
      </c>
      <c r="P1" s="2" t="s">
        <v>189</v>
      </c>
      <c r="Q1" s="2" t="s">
        <v>190</v>
      </c>
      <c r="R1" s="2" t="s">
        <v>191</v>
      </c>
      <c r="S1" s="2" t="s">
        <v>192</v>
      </c>
      <c r="T1" s="2" t="s">
        <v>193</v>
      </c>
      <c r="U1" s="2" t="s">
        <v>194</v>
      </c>
    </row>
    <row r="2" s="1" customFormat="1" spans="1:21">
      <c r="A2" s="3">
        <v>18172751752</v>
      </c>
      <c r="B2" s="1" t="s">
        <v>195</v>
      </c>
      <c r="C2" s="1" t="s">
        <v>196</v>
      </c>
      <c r="D2" s="1" t="s">
        <v>197</v>
      </c>
      <c r="E2" s="1" t="s">
        <v>153</v>
      </c>
      <c r="F2" s="1" t="s">
        <v>195</v>
      </c>
      <c r="G2" s="1" t="s">
        <v>198</v>
      </c>
      <c r="H2" s="1" t="s">
        <v>199</v>
      </c>
      <c r="I2" s="1" t="s">
        <v>200</v>
      </c>
      <c r="J2" s="1" t="s">
        <v>201</v>
      </c>
      <c r="K2" s="1" t="s">
        <v>200</v>
      </c>
      <c r="L2" s="1" t="s">
        <v>200</v>
      </c>
      <c r="M2" s="1" t="s">
        <v>202</v>
      </c>
      <c r="N2" s="1" t="s">
        <v>202</v>
      </c>
      <c r="O2" s="1" t="s">
        <v>200</v>
      </c>
      <c r="P2" s="1" t="s">
        <v>203</v>
      </c>
      <c r="Q2" s="1" t="s">
        <v>204</v>
      </c>
      <c r="R2" s="1" t="s">
        <v>205</v>
      </c>
      <c r="S2" s="1" t="s">
        <v>206</v>
      </c>
      <c r="T2" s="1" t="s">
        <v>207</v>
      </c>
      <c r="U2" s="1" t="s">
        <v>208</v>
      </c>
    </row>
    <row r="3" s="1" customFormat="1" spans="1:21">
      <c r="A3" s="3">
        <v>18186959777</v>
      </c>
      <c r="B3" s="1" t="s">
        <v>195</v>
      </c>
      <c r="C3" s="1" t="s">
        <v>209</v>
      </c>
      <c r="D3" s="1" t="s">
        <v>210</v>
      </c>
      <c r="E3" s="1" t="s">
        <v>164</v>
      </c>
      <c r="F3" s="1" t="s">
        <v>195</v>
      </c>
      <c r="G3" s="1" t="s">
        <v>198</v>
      </c>
      <c r="H3" s="1" t="s">
        <v>199</v>
      </c>
      <c r="I3" s="1" t="s">
        <v>211</v>
      </c>
      <c r="J3" s="1" t="s">
        <v>201</v>
      </c>
      <c r="K3" s="1" t="s">
        <v>211</v>
      </c>
      <c r="L3" s="1" t="s">
        <v>211</v>
      </c>
      <c r="M3" s="1" t="s">
        <v>202</v>
      </c>
      <c r="N3" s="1" t="s">
        <v>202</v>
      </c>
      <c r="O3" s="1" t="s">
        <v>200</v>
      </c>
      <c r="P3" s="1" t="s">
        <v>203</v>
      </c>
      <c r="Q3" s="1" t="s">
        <v>204</v>
      </c>
      <c r="R3" s="1" t="s">
        <v>212</v>
      </c>
      <c r="S3" s="1" t="s">
        <v>206</v>
      </c>
      <c r="T3" s="1" t="s">
        <v>207</v>
      </c>
      <c r="U3" s="1" t="s">
        <v>208</v>
      </c>
    </row>
    <row r="4" s="1" customFormat="1" spans="1:21">
      <c r="A4" s="3">
        <v>18186361283</v>
      </c>
      <c r="B4" s="1" t="s">
        <v>195</v>
      </c>
      <c r="C4" s="1" t="s">
        <v>213</v>
      </c>
      <c r="D4" s="1" t="s">
        <v>214</v>
      </c>
      <c r="E4" s="1" t="s">
        <v>136</v>
      </c>
      <c r="F4" s="1" t="s">
        <v>195</v>
      </c>
      <c r="G4" s="1" t="s">
        <v>198</v>
      </c>
      <c r="H4" s="1" t="s">
        <v>199</v>
      </c>
      <c r="I4" s="1" t="s">
        <v>215</v>
      </c>
      <c r="J4" s="1" t="s">
        <v>201</v>
      </c>
      <c r="K4" s="1" t="s">
        <v>215</v>
      </c>
      <c r="L4" s="1" t="s">
        <v>215</v>
      </c>
      <c r="M4" s="1" t="s">
        <v>202</v>
      </c>
      <c r="N4" s="1" t="s">
        <v>202</v>
      </c>
      <c r="O4" s="1" t="s">
        <v>200</v>
      </c>
      <c r="P4" s="1" t="s">
        <v>203</v>
      </c>
      <c r="Q4" s="1" t="s">
        <v>204</v>
      </c>
      <c r="R4" s="1" t="s">
        <v>216</v>
      </c>
      <c r="S4" s="1" t="s">
        <v>206</v>
      </c>
      <c r="T4" s="1" t="s">
        <v>207</v>
      </c>
      <c r="U4" s="1" t="s">
        <v>208</v>
      </c>
    </row>
    <row r="5" s="1" customFormat="1" spans="1:21">
      <c r="A5" s="3">
        <v>18182898800</v>
      </c>
      <c r="B5" s="1" t="s">
        <v>195</v>
      </c>
      <c r="C5" s="1" t="s">
        <v>217</v>
      </c>
      <c r="D5" s="1" t="s">
        <v>218</v>
      </c>
      <c r="E5" s="1" t="s">
        <v>155</v>
      </c>
      <c r="F5" s="1" t="s">
        <v>195</v>
      </c>
      <c r="G5" s="1" t="s">
        <v>198</v>
      </c>
      <c r="H5" s="1" t="s">
        <v>199</v>
      </c>
      <c r="I5" s="1" t="s">
        <v>219</v>
      </c>
      <c r="J5" s="1" t="s">
        <v>201</v>
      </c>
      <c r="K5" s="1" t="s">
        <v>219</v>
      </c>
      <c r="L5" s="1" t="s">
        <v>219</v>
      </c>
      <c r="M5" s="1" t="s">
        <v>202</v>
      </c>
      <c r="N5" s="1" t="s">
        <v>202</v>
      </c>
      <c r="O5" s="1" t="s">
        <v>200</v>
      </c>
      <c r="P5" s="1" t="s">
        <v>203</v>
      </c>
      <c r="Q5" s="1" t="s">
        <v>204</v>
      </c>
      <c r="R5" s="1" t="s">
        <v>220</v>
      </c>
      <c r="S5" s="1" t="s">
        <v>206</v>
      </c>
      <c r="T5" s="1" t="s">
        <v>207</v>
      </c>
      <c r="U5" s="1" t="s">
        <v>208</v>
      </c>
    </row>
    <row r="6" s="1" customFormat="1" spans="1:21">
      <c r="A6" s="3">
        <v>18182502685</v>
      </c>
      <c r="B6" s="1" t="s">
        <v>221</v>
      </c>
      <c r="C6" s="1" t="s">
        <v>222</v>
      </c>
      <c r="D6" s="1" t="s">
        <v>223</v>
      </c>
      <c r="E6" s="1" t="s">
        <v>140</v>
      </c>
      <c r="F6" s="1" t="s">
        <v>221</v>
      </c>
      <c r="G6" s="1" t="s">
        <v>195</v>
      </c>
      <c r="H6" s="1" t="s">
        <v>199</v>
      </c>
      <c r="I6" s="1" t="s">
        <v>224</v>
      </c>
      <c r="J6" s="1" t="s">
        <v>201</v>
      </c>
      <c r="K6" s="1" t="s">
        <v>224</v>
      </c>
      <c r="L6" s="1" t="s">
        <v>224</v>
      </c>
      <c r="M6" s="1" t="s">
        <v>202</v>
      </c>
      <c r="N6" s="1" t="s">
        <v>202</v>
      </c>
      <c r="O6" s="1" t="s">
        <v>200</v>
      </c>
      <c r="P6" s="1" t="s">
        <v>203</v>
      </c>
      <c r="Q6" s="1" t="s">
        <v>204</v>
      </c>
      <c r="R6" s="1" t="s">
        <v>225</v>
      </c>
      <c r="S6" s="1" t="s">
        <v>206</v>
      </c>
      <c r="T6" s="1" t="s">
        <v>207</v>
      </c>
      <c r="U6" s="1" t="s">
        <v>208</v>
      </c>
    </row>
    <row r="7" s="1" customFormat="1" spans="1:21">
      <c r="A7" s="3">
        <v>18182436378</v>
      </c>
      <c r="B7" s="1" t="s">
        <v>221</v>
      </c>
      <c r="C7" s="1" t="s">
        <v>226</v>
      </c>
      <c r="D7" s="1" t="s">
        <v>214</v>
      </c>
      <c r="E7" s="1" t="s">
        <v>136</v>
      </c>
      <c r="F7" s="1" t="s">
        <v>221</v>
      </c>
      <c r="G7" s="1" t="s">
        <v>195</v>
      </c>
      <c r="H7" s="1" t="s">
        <v>199</v>
      </c>
      <c r="I7" s="1" t="s">
        <v>215</v>
      </c>
      <c r="J7" s="1" t="s">
        <v>201</v>
      </c>
      <c r="K7" s="1" t="s">
        <v>215</v>
      </c>
      <c r="L7" s="1" t="s">
        <v>215</v>
      </c>
      <c r="M7" s="1" t="s">
        <v>202</v>
      </c>
      <c r="N7" s="1" t="s">
        <v>202</v>
      </c>
      <c r="O7" s="1" t="s">
        <v>200</v>
      </c>
      <c r="P7" s="1" t="s">
        <v>203</v>
      </c>
      <c r="Q7" s="1" t="s">
        <v>204</v>
      </c>
      <c r="R7" s="1" t="s">
        <v>227</v>
      </c>
      <c r="S7" s="1" t="s">
        <v>206</v>
      </c>
      <c r="T7" s="1" t="s">
        <v>207</v>
      </c>
      <c r="U7" s="1" t="s">
        <v>208</v>
      </c>
    </row>
    <row r="8" s="1" customFormat="1" spans="1:21">
      <c r="A8" s="3">
        <v>18182083897</v>
      </c>
      <c r="B8" s="1" t="s">
        <v>221</v>
      </c>
      <c r="C8" s="1" t="s">
        <v>228</v>
      </c>
      <c r="D8" s="1" t="s">
        <v>229</v>
      </c>
      <c r="E8" s="1" t="s">
        <v>134</v>
      </c>
      <c r="F8" s="1" t="s">
        <v>221</v>
      </c>
      <c r="G8" s="1" t="s">
        <v>195</v>
      </c>
      <c r="H8" s="1" t="s">
        <v>199</v>
      </c>
      <c r="I8" s="1" t="s">
        <v>230</v>
      </c>
      <c r="J8" s="1" t="s">
        <v>201</v>
      </c>
      <c r="K8" s="1" t="s">
        <v>230</v>
      </c>
      <c r="L8" s="1" t="s">
        <v>230</v>
      </c>
      <c r="M8" s="1" t="s">
        <v>202</v>
      </c>
      <c r="N8" s="1" t="s">
        <v>202</v>
      </c>
      <c r="O8" s="1" t="s">
        <v>200</v>
      </c>
      <c r="P8" s="1" t="s">
        <v>203</v>
      </c>
      <c r="Q8" s="1" t="s">
        <v>204</v>
      </c>
      <c r="R8" s="1" t="s">
        <v>231</v>
      </c>
      <c r="S8" s="1" t="s">
        <v>206</v>
      </c>
      <c r="T8" s="1" t="s">
        <v>207</v>
      </c>
      <c r="U8" s="1" t="s">
        <v>208</v>
      </c>
    </row>
    <row r="9" s="1" customFormat="1" spans="1:21">
      <c r="A9" s="3">
        <v>18179138291</v>
      </c>
      <c r="B9" s="1" t="s">
        <v>221</v>
      </c>
      <c r="C9" s="1" t="s">
        <v>232</v>
      </c>
      <c r="D9" s="1" t="s">
        <v>233</v>
      </c>
      <c r="E9" s="1" t="s">
        <v>130</v>
      </c>
      <c r="F9" s="1" t="s">
        <v>221</v>
      </c>
      <c r="G9" s="1" t="s">
        <v>195</v>
      </c>
      <c r="H9" s="1" t="s">
        <v>199</v>
      </c>
      <c r="I9" s="1" t="s">
        <v>234</v>
      </c>
      <c r="J9" s="1" t="s">
        <v>201</v>
      </c>
      <c r="K9" s="1" t="s">
        <v>234</v>
      </c>
      <c r="L9" s="1" t="s">
        <v>234</v>
      </c>
      <c r="M9" s="1" t="s">
        <v>202</v>
      </c>
      <c r="N9" s="1" t="s">
        <v>202</v>
      </c>
      <c r="O9" s="1" t="s">
        <v>200</v>
      </c>
      <c r="P9" s="1" t="s">
        <v>203</v>
      </c>
      <c r="Q9" s="1" t="s">
        <v>204</v>
      </c>
      <c r="R9" s="1" t="s">
        <v>235</v>
      </c>
      <c r="S9" s="1" t="s">
        <v>206</v>
      </c>
      <c r="T9" s="1" t="s">
        <v>207</v>
      </c>
      <c r="U9" s="1" t="s">
        <v>208</v>
      </c>
    </row>
    <row r="10" s="1" customFormat="1" spans="1:21">
      <c r="A10" s="3">
        <v>18178227851</v>
      </c>
      <c r="B10" s="1" t="s">
        <v>221</v>
      </c>
      <c r="C10" s="1" t="s">
        <v>236</v>
      </c>
      <c r="D10" s="1" t="s">
        <v>237</v>
      </c>
      <c r="E10" s="1" t="s">
        <v>126</v>
      </c>
      <c r="F10" s="1" t="s">
        <v>221</v>
      </c>
      <c r="G10" s="1" t="s">
        <v>195</v>
      </c>
      <c r="H10" s="1" t="s">
        <v>199</v>
      </c>
      <c r="I10" s="1" t="s">
        <v>200</v>
      </c>
      <c r="J10" s="1" t="s">
        <v>201</v>
      </c>
      <c r="K10" s="1" t="s">
        <v>200</v>
      </c>
      <c r="L10" s="1" t="s">
        <v>200</v>
      </c>
      <c r="M10" s="1" t="s">
        <v>202</v>
      </c>
      <c r="N10" s="1" t="s">
        <v>202</v>
      </c>
      <c r="O10" s="1" t="s">
        <v>200</v>
      </c>
      <c r="P10" s="1" t="s">
        <v>203</v>
      </c>
      <c r="Q10" s="1" t="s">
        <v>204</v>
      </c>
      <c r="R10" s="1" t="s">
        <v>238</v>
      </c>
      <c r="S10" s="1" t="s">
        <v>206</v>
      </c>
      <c r="T10" s="1" t="s">
        <v>207</v>
      </c>
      <c r="U10" s="1" t="s">
        <v>208</v>
      </c>
    </row>
    <row r="11" s="1" customFormat="1" spans="1:21">
      <c r="A11" s="3">
        <v>18176793684</v>
      </c>
      <c r="B11" s="1" t="s">
        <v>221</v>
      </c>
      <c r="C11" s="1" t="s">
        <v>239</v>
      </c>
      <c r="D11" s="1" t="s">
        <v>240</v>
      </c>
      <c r="E11" s="1" t="s">
        <v>77</v>
      </c>
      <c r="F11" s="1" t="s">
        <v>221</v>
      </c>
      <c r="G11" s="1" t="s">
        <v>195</v>
      </c>
      <c r="H11" s="1" t="s">
        <v>199</v>
      </c>
      <c r="I11" s="1" t="s">
        <v>241</v>
      </c>
      <c r="J11" s="1" t="s">
        <v>201</v>
      </c>
      <c r="K11" s="1" t="s">
        <v>241</v>
      </c>
      <c r="L11" s="1" t="s">
        <v>241</v>
      </c>
      <c r="M11" s="1" t="s">
        <v>202</v>
      </c>
      <c r="N11" s="1" t="s">
        <v>202</v>
      </c>
      <c r="O11" s="1" t="s">
        <v>200</v>
      </c>
      <c r="P11" s="1" t="s">
        <v>203</v>
      </c>
      <c r="Q11" s="1" t="s">
        <v>204</v>
      </c>
      <c r="R11" s="1" t="s">
        <v>242</v>
      </c>
      <c r="S11" s="1" t="s">
        <v>206</v>
      </c>
      <c r="T11" s="1" t="s">
        <v>207</v>
      </c>
      <c r="U11" s="1" t="s">
        <v>208</v>
      </c>
    </row>
    <row r="12" s="1" customFormat="1" spans="1:21">
      <c r="A12" s="3">
        <v>18173785632</v>
      </c>
      <c r="B12" s="1" t="s">
        <v>243</v>
      </c>
      <c r="C12" s="1" t="s">
        <v>244</v>
      </c>
      <c r="D12" s="1" t="s">
        <v>245</v>
      </c>
      <c r="E12" s="1" t="s">
        <v>87</v>
      </c>
      <c r="F12" s="1" t="s">
        <v>243</v>
      </c>
      <c r="G12" s="1" t="s">
        <v>221</v>
      </c>
      <c r="H12" s="1" t="s">
        <v>199</v>
      </c>
      <c r="I12" s="1" t="s">
        <v>246</v>
      </c>
      <c r="J12" s="1" t="s">
        <v>201</v>
      </c>
      <c r="K12" s="1" t="s">
        <v>246</v>
      </c>
      <c r="L12" s="1" t="s">
        <v>246</v>
      </c>
      <c r="M12" s="1" t="s">
        <v>202</v>
      </c>
      <c r="N12" s="1" t="s">
        <v>202</v>
      </c>
      <c r="O12" s="1" t="s">
        <v>200</v>
      </c>
      <c r="P12" s="1" t="s">
        <v>203</v>
      </c>
      <c r="Q12" s="1" t="s">
        <v>204</v>
      </c>
      <c r="R12" s="1" t="s">
        <v>247</v>
      </c>
      <c r="S12" s="1" t="s">
        <v>206</v>
      </c>
      <c r="T12" s="1" t="s">
        <v>207</v>
      </c>
      <c r="U12" s="1" t="s">
        <v>208</v>
      </c>
    </row>
    <row r="13" s="1" customFormat="1" spans="1:21">
      <c r="A13" s="3">
        <v>18173400674</v>
      </c>
      <c r="B13" s="1" t="s">
        <v>243</v>
      </c>
      <c r="C13" s="1" t="s">
        <v>248</v>
      </c>
      <c r="D13" s="1" t="s">
        <v>249</v>
      </c>
      <c r="E13" s="1" t="s">
        <v>121</v>
      </c>
      <c r="F13" s="1" t="s">
        <v>221</v>
      </c>
      <c r="G13" s="1" t="s">
        <v>195</v>
      </c>
      <c r="H13" s="1" t="s">
        <v>199</v>
      </c>
      <c r="I13" s="1" t="s">
        <v>250</v>
      </c>
      <c r="J13" s="1" t="s">
        <v>201</v>
      </c>
      <c r="K13" s="1" t="s">
        <v>250</v>
      </c>
      <c r="L13" s="1" t="s">
        <v>250</v>
      </c>
      <c r="M13" s="1" t="s">
        <v>202</v>
      </c>
      <c r="N13" s="1" t="s">
        <v>202</v>
      </c>
      <c r="O13" s="1" t="s">
        <v>200</v>
      </c>
      <c r="P13" s="1" t="s">
        <v>203</v>
      </c>
      <c r="Q13" s="1" t="s">
        <v>204</v>
      </c>
      <c r="R13" s="1" t="s">
        <v>251</v>
      </c>
      <c r="S13" s="1" t="s">
        <v>206</v>
      </c>
      <c r="T13" s="1" t="s">
        <v>207</v>
      </c>
      <c r="U13" s="1" t="s">
        <v>208</v>
      </c>
    </row>
    <row r="14" s="1" customFormat="1" spans="1:21">
      <c r="A14" s="3">
        <v>18173276401</v>
      </c>
      <c r="B14" s="1" t="s">
        <v>243</v>
      </c>
      <c r="C14" s="1" t="s">
        <v>252</v>
      </c>
      <c r="D14" s="1" t="s">
        <v>253</v>
      </c>
      <c r="E14" s="1" t="s">
        <v>117</v>
      </c>
      <c r="F14" s="1" t="s">
        <v>221</v>
      </c>
      <c r="G14" s="1" t="s">
        <v>195</v>
      </c>
      <c r="H14" s="1" t="s">
        <v>199</v>
      </c>
      <c r="I14" s="1" t="s">
        <v>254</v>
      </c>
      <c r="J14" s="1" t="s">
        <v>201</v>
      </c>
      <c r="K14" s="1" t="s">
        <v>254</v>
      </c>
      <c r="L14" s="1" t="s">
        <v>254</v>
      </c>
      <c r="M14" s="1" t="s">
        <v>202</v>
      </c>
      <c r="N14" s="1" t="s">
        <v>202</v>
      </c>
      <c r="O14" s="1" t="s">
        <v>200</v>
      </c>
      <c r="P14" s="1" t="s">
        <v>203</v>
      </c>
      <c r="Q14" s="1" t="s">
        <v>204</v>
      </c>
      <c r="R14" s="1" t="s">
        <v>255</v>
      </c>
      <c r="S14" s="1" t="s">
        <v>206</v>
      </c>
      <c r="T14" s="1" t="s">
        <v>207</v>
      </c>
      <c r="U14" s="1" t="s">
        <v>208</v>
      </c>
    </row>
    <row r="15" s="1" customFormat="1" spans="1:21">
      <c r="A15" s="3">
        <v>18172751752</v>
      </c>
      <c r="B15" s="1" t="s">
        <v>243</v>
      </c>
      <c r="C15" s="1" t="s">
        <v>256</v>
      </c>
      <c r="D15" s="1" t="s">
        <v>197</v>
      </c>
      <c r="E15" s="1" t="s">
        <v>153</v>
      </c>
      <c r="F15" s="1" t="s">
        <v>195</v>
      </c>
      <c r="G15" s="1" t="s">
        <v>198</v>
      </c>
      <c r="H15" s="1" t="s">
        <v>199</v>
      </c>
      <c r="I15" s="1" t="s">
        <v>257</v>
      </c>
      <c r="J15" s="1" t="s">
        <v>201</v>
      </c>
      <c r="K15" s="1" t="s">
        <v>257</v>
      </c>
      <c r="L15" s="1" t="s">
        <v>257</v>
      </c>
      <c r="M15" s="1" t="s">
        <v>202</v>
      </c>
      <c r="N15" s="1" t="s">
        <v>202</v>
      </c>
      <c r="O15" s="1" t="s">
        <v>200</v>
      </c>
      <c r="P15" s="1" t="s">
        <v>203</v>
      </c>
      <c r="Q15" s="1" t="s">
        <v>204</v>
      </c>
      <c r="R15" s="1" t="s">
        <v>258</v>
      </c>
      <c r="S15" s="1" t="s">
        <v>206</v>
      </c>
      <c r="T15" s="1" t="s">
        <v>207</v>
      </c>
      <c r="U15" s="1" t="s">
        <v>208</v>
      </c>
    </row>
    <row r="16" s="1" customFormat="1" spans="1:21">
      <c r="A16" s="3">
        <v>18172132603</v>
      </c>
      <c r="B16" s="1" t="s">
        <v>243</v>
      </c>
      <c r="C16" s="1" t="s">
        <v>259</v>
      </c>
      <c r="D16" s="1" t="s">
        <v>260</v>
      </c>
      <c r="E16" s="1" t="s">
        <v>85</v>
      </c>
      <c r="F16" s="1" t="s">
        <v>243</v>
      </c>
      <c r="G16" s="1" t="s">
        <v>221</v>
      </c>
      <c r="H16" s="1" t="s">
        <v>199</v>
      </c>
      <c r="I16" s="1" t="s">
        <v>261</v>
      </c>
      <c r="J16" s="1" t="s">
        <v>201</v>
      </c>
      <c r="K16" s="1" t="s">
        <v>261</v>
      </c>
      <c r="L16" s="1" t="s">
        <v>261</v>
      </c>
      <c r="M16" s="1" t="s">
        <v>202</v>
      </c>
      <c r="N16" s="1" t="s">
        <v>202</v>
      </c>
      <c r="O16" s="1" t="s">
        <v>200</v>
      </c>
      <c r="P16" s="1" t="s">
        <v>203</v>
      </c>
      <c r="Q16" s="1" t="s">
        <v>204</v>
      </c>
      <c r="R16" s="1" t="s">
        <v>262</v>
      </c>
      <c r="S16" s="1" t="s">
        <v>206</v>
      </c>
      <c r="T16" s="1" t="s">
        <v>207</v>
      </c>
      <c r="U16" s="1" t="s">
        <v>208</v>
      </c>
    </row>
    <row r="17" s="1" customFormat="1" spans="1:21">
      <c r="A17" s="3">
        <v>18171859304</v>
      </c>
      <c r="B17" s="1" t="s">
        <v>243</v>
      </c>
      <c r="C17" s="1" t="s">
        <v>263</v>
      </c>
      <c r="D17" s="1" t="s">
        <v>214</v>
      </c>
      <c r="E17" s="1" t="s">
        <v>81</v>
      </c>
      <c r="F17" s="1" t="s">
        <v>243</v>
      </c>
      <c r="G17" s="1" t="s">
        <v>221</v>
      </c>
      <c r="H17" s="1" t="s">
        <v>199</v>
      </c>
      <c r="I17" s="1" t="s">
        <v>215</v>
      </c>
      <c r="J17" s="1" t="s">
        <v>201</v>
      </c>
      <c r="K17" s="1" t="s">
        <v>215</v>
      </c>
      <c r="L17" s="1" t="s">
        <v>215</v>
      </c>
      <c r="M17" s="1" t="s">
        <v>202</v>
      </c>
      <c r="N17" s="1" t="s">
        <v>202</v>
      </c>
      <c r="O17" s="1" t="s">
        <v>200</v>
      </c>
      <c r="P17" s="1" t="s">
        <v>203</v>
      </c>
      <c r="Q17" s="1" t="s">
        <v>204</v>
      </c>
      <c r="R17" s="1" t="s">
        <v>264</v>
      </c>
      <c r="S17" s="1" t="s">
        <v>206</v>
      </c>
      <c r="T17" s="1" t="s">
        <v>207</v>
      </c>
      <c r="U17" s="1" t="s">
        <v>208</v>
      </c>
    </row>
    <row r="18" s="1" customFormat="1" spans="1:21">
      <c r="A18" s="3">
        <v>18167920951</v>
      </c>
      <c r="B18" s="1" t="s">
        <v>243</v>
      </c>
      <c r="C18" s="1" t="s">
        <v>265</v>
      </c>
      <c r="D18" s="1" t="s">
        <v>240</v>
      </c>
      <c r="E18" s="1" t="s">
        <v>77</v>
      </c>
      <c r="F18" s="1" t="s">
        <v>243</v>
      </c>
      <c r="G18" s="1" t="s">
        <v>221</v>
      </c>
      <c r="H18" s="1" t="s">
        <v>199</v>
      </c>
      <c r="I18" s="1" t="s">
        <v>241</v>
      </c>
      <c r="J18" s="1" t="s">
        <v>201</v>
      </c>
      <c r="K18" s="1" t="s">
        <v>241</v>
      </c>
      <c r="L18" s="1" t="s">
        <v>241</v>
      </c>
      <c r="M18" s="1" t="s">
        <v>202</v>
      </c>
      <c r="N18" s="1" t="s">
        <v>202</v>
      </c>
      <c r="O18" s="1" t="s">
        <v>200</v>
      </c>
      <c r="P18" s="1" t="s">
        <v>203</v>
      </c>
      <c r="Q18" s="1" t="s">
        <v>204</v>
      </c>
      <c r="R18" s="1" t="s">
        <v>266</v>
      </c>
      <c r="S18" s="1" t="s">
        <v>206</v>
      </c>
      <c r="T18" s="1" t="s">
        <v>207</v>
      </c>
      <c r="U18" s="1" t="s">
        <v>208</v>
      </c>
    </row>
    <row r="19" s="1" customFormat="1" spans="1:21">
      <c r="A19" s="3">
        <v>18167491158</v>
      </c>
      <c r="B19" s="1" t="s">
        <v>243</v>
      </c>
      <c r="C19" s="1" t="s">
        <v>267</v>
      </c>
      <c r="D19" s="1" t="s">
        <v>245</v>
      </c>
      <c r="E19" s="1" t="s">
        <v>73</v>
      </c>
      <c r="F19" s="1" t="s">
        <v>243</v>
      </c>
      <c r="G19" s="1" t="s">
        <v>221</v>
      </c>
      <c r="H19" s="1" t="s">
        <v>199</v>
      </c>
      <c r="I19" s="1" t="s">
        <v>268</v>
      </c>
      <c r="J19" s="1" t="s">
        <v>201</v>
      </c>
      <c r="K19" s="1" t="s">
        <v>268</v>
      </c>
      <c r="L19" s="1" t="s">
        <v>268</v>
      </c>
      <c r="M19" s="1" t="s">
        <v>202</v>
      </c>
      <c r="N19" s="1" t="s">
        <v>202</v>
      </c>
      <c r="O19" s="1" t="s">
        <v>200</v>
      </c>
      <c r="P19" s="1" t="s">
        <v>203</v>
      </c>
      <c r="Q19" s="1" t="s">
        <v>204</v>
      </c>
      <c r="R19" s="1" t="s">
        <v>269</v>
      </c>
      <c r="S19" s="1" t="s">
        <v>206</v>
      </c>
      <c r="T19" s="1" t="s">
        <v>207</v>
      </c>
      <c r="U19" s="1" t="s">
        <v>208</v>
      </c>
    </row>
    <row r="20" s="1" customFormat="1" spans="1:21">
      <c r="A20" s="3">
        <v>18167284238</v>
      </c>
      <c r="B20" s="1" t="s">
        <v>243</v>
      </c>
      <c r="C20" s="1" t="s">
        <v>270</v>
      </c>
      <c r="D20" s="1" t="s">
        <v>271</v>
      </c>
      <c r="E20" s="1" t="s">
        <v>69</v>
      </c>
      <c r="F20" s="1" t="s">
        <v>243</v>
      </c>
      <c r="G20" s="1" t="s">
        <v>221</v>
      </c>
      <c r="H20" s="1" t="s">
        <v>199</v>
      </c>
      <c r="I20" s="1" t="s">
        <v>272</v>
      </c>
      <c r="J20" s="1" t="s">
        <v>201</v>
      </c>
      <c r="K20" s="1" t="s">
        <v>272</v>
      </c>
      <c r="L20" s="1" t="s">
        <v>272</v>
      </c>
      <c r="M20" s="1" t="s">
        <v>202</v>
      </c>
      <c r="N20" s="1" t="s">
        <v>202</v>
      </c>
      <c r="O20" s="1" t="s">
        <v>200</v>
      </c>
      <c r="P20" s="1" t="s">
        <v>203</v>
      </c>
      <c r="Q20" s="1" t="s">
        <v>204</v>
      </c>
      <c r="R20" s="1" t="s">
        <v>273</v>
      </c>
      <c r="S20" s="1" t="s">
        <v>206</v>
      </c>
      <c r="T20" s="1" t="s">
        <v>207</v>
      </c>
      <c r="U20" s="1" t="s">
        <v>208</v>
      </c>
    </row>
    <row r="21" s="1" customFormat="1" spans="1:21">
      <c r="A21" s="3">
        <v>18159763000</v>
      </c>
      <c r="B21" s="1" t="s">
        <v>274</v>
      </c>
      <c r="C21" s="1" t="s">
        <v>275</v>
      </c>
      <c r="D21" s="1" t="s">
        <v>276</v>
      </c>
      <c r="E21" s="1" t="s">
        <v>65</v>
      </c>
      <c r="F21" s="1" t="s">
        <v>243</v>
      </c>
      <c r="G21" s="1" t="s">
        <v>221</v>
      </c>
      <c r="H21" s="1" t="s">
        <v>199</v>
      </c>
      <c r="I21" s="1" t="s">
        <v>277</v>
      </c>
      <c r="J21" s="1" t="s">
        <v>201</v>
      </c>
      <c r="K21" s="1" t="s">
        <v>277</v>
      </c>
      <c r="L21" s="1" t="s">
        <v>277</v>
      </c>
      <c r="M21" s="1" t="s">
        <v>202</v>
      </c>
      <c r="N21" s="1" t="s">
        <v>202</v>
      </c>
      <c r="O21" s="1" t="s">
        <v>200</v>
      </c>
      <c r="P21" s="1" t="s">
        <v>203</v>
      </c>
      <c r="Q21" s="1" t="s">
        <v>204</v>
      </c>
      <c r="R21" s="1" t="s">
        <v>278</v>
      </c>
      <c r="S21" s="1" t="s">
        <v>206</v>
      </c>
      <c r="T21" s="1" t="s">
        <v>207</v>
      </c>
      <c r="U21" s="1" t="s">
        <v>208</v>
      </c>
    </row>
    <row r="22" s="1" customFormat="1" spans="1:21">
      <c r="A22" s="3">
        <v>18159577697</v>
      </c>
      <c r="B22" s="1" t="s">
        <v>274</v>
      </c>
      <c r="C22" s="1" t="s">
        <v>279</v>
      </c>
      <c r="D22" s="1" t="s">
        <v>218</v>
      </c>
      <c r="E22" s="1" t="s">
        <v>149</v>
      </c>
      <c r="F22" s="1" t="s">
        <v>195</v>
      </c>
      <c r="G22" s="1" t="s">
        <v>198</v>
      </c>
      <c r="H22" s="1" t="s">
        <v>199</v>
      </c>
      <c r="I22" s="1" t="s">
        <v>219</v>
      </c>
      <c r="J22" s="1" t="s">
        <v>201</v>
      </c>
      <c r="K22" s="1" t="s">
        <v>219</v>
      </c>
      <c r="L22" s="1" t="s">
        <v>219</v>
      </c>
      <c r="M22" s="1" t="s">
        <v>202</v>
      </c>
      <c r="N22" s="1" t="s">
        <v>202</v>
      </c>
      <c r="O22" s="1" t="s">
        <v>200</v>
      </c>
      <c r="P22" s="1" t="s">
        <v>203</v>
      </c>
      <c r="Q22" s="1" t="s">
        <v>204</v>
      </c>
      <c r="R22" s="1" t="s">
        <v>280</v>
      </c>
      <c r="S22" s="1" t="s">
        <v>206</v>
      </c>
      <c r="T22" s="1" t="s">
        <v>207</v>
      </c>
      <c r="U22" s="1" t="s">
        <v>208</v>
      </c>
    </row>
    <row r="23" s="1" customFormat="1" spans="1:21">
      <c r="A23" s="3">
        <v>18159286511</v>
      </c>
      <c r="B23" s="1" t="s">
        <v>274</v>
      </c>
      <c r="C23" s="1" t="s">
        <v>281</v>
      </c>
      <c r="D23" s="1" t="s">
        <v>282</v>
      </c>
      <c r="E23" s="1" t="s">
        <v>61</v>
      </c>
      <c r="F23" s="1" t="s">
        <v>243</v>
      </c>
      <c r="G23" s="1" t="s">
        <v>221</v>
      </c>
      <c r="H23" s="1" t="s">
        <v>199</v>
      </c>
      <c r="I23" s="1" t="s">
        <v>283</v>
      </c>
      <c r="J23" s="1" t="s">
        <v>201</v>
      </c>
      <c r="K23" s="1" t="s">
        <v>283</v>
      </c>
      <c r="L23" s="1" t="s">
        <v>283</v>
      </c>
      <c r="M23" s="1" t="s">
        <v>202</v>
      </c>
      <c r="N23" s="1" t="s">
        <v>202</v>
      </c>
      <c r="O23" s="1" t="s">
        <v>200</v>
      </c>
      <c r="P23" s="1" t="s">
        <v>203</v>
      </c>
      <c r="Q23" s="1" t="s">
        <v>204</v>
      </c>
      <c r="R23" s="1" t="s">
        <v>284</v>
      </c>
      <c r="S23" s="1" t="s">
        <v>206</v>
      </c>
      <c r="T23" s="1" t="s">
        <v>207</v>
      </c>
      <c r="U23" s="1" t="s">
        <v>208</v>
      </c>
    </row>
    <row r="24" s="1" customFormat="1" spans="1:21">
      <c r="A24" s="3">
        <v>18159202251</v>
      </c>
      <c r="B24" s="1" t="s">
        <v>274</v>
      </c>
      <c r="C24" s="1" t="s">
        <v>285</v>
      </c>
      <c r="D24" s="1" t="s">
        <v>286</v>
      </c>
      <c r="E24" s="1" t="s">
        <v>113</v>
      </c>
      <c r="F24" s="1" t="s">
        <v>221</v>
      </c>
      <c r="G24" s="1" t="s">
        <v>195</v>
      </c>
      <c r="H24" s="1" t="s">
        <v>199</v>
      </c>
      <c r="I24" s="1" t="s">
        <v>287</v>
      </c>
      <c r="J24" s="1" t="s">
        <v>201</v>
      </c>
      <c r="K24" s="1" t="s">
        <v>287</v>
      </c>
      <c r="L24" s="1" t="s">
        <v>287</v>
      </c>
      <c r="M24" s="1" t="s">
        <v>202</v>
      </c>
      <c r="N24" s="1" t="s">
        <v>202</v>
      </c>
      <c r="O24" s="1" t="s">
        <v>200</v>
      </c>
      <c r="P24" s="1" t="s">
        <v>203</v>
      </c>
      <c r="Q24" s="1" t="s">
        <v>204</v>
      </c>
      <c r="R24" s="1" t="s">
        <v>288</v>
      </c>
      <c r="S24" s="1" t="s">
        <v>206</v>
      </c>
      <c r="T24" s="1" t="s">
        <v>207</v>
      </c>
      <c r="U24" s="1" t="s">
        <v>208</v>
      </c>
    </row>
    <row r="25" s="1" customFormat="1" spans="1:21">
      <c r="A25" s="3">
        <v>18159082220</v>
      </c>
      <c r="B25" s="1" t="s">
        <v>274</v>
      </c>
      <c r="C25" s="1" t="s">
        <v>289</v>
      </c>
      <c r="D25" s="1" t="s">
        <v>290</v>
      </c>
      <c r="E25" s="1" t="s">
        <v>57</v>
      </c>
      <c r="F25" s="1" t="s">
        <v>243</v>
      </c>
      <c r="G25" s="1" t="s">
        <v>221</v>
      </c>
      <c r="H25" s="1" t="s">
        <v>199</v>
      </c>
      <c r="I25" s="1" t="s">
        <v>291</v>
      </c>
      <c r="J25" s="1" t="s">
        <v>201</v>
      </c>
      <c r="K25" s="1" t="s">
        <v>291</v>
      </c>
      <c r="L25" s="1" t="s">
        <v>291</v>
      </c>
      <c r="M25" s="1" t="s">
        <v>202</v>
      </c>
      <c r="N25" s="1" t="s">
        <v>202</v>
      </c>
      <c r="O25" s="1" t="s">
        <v>200</v>
      </c>
      <c r="P25" s="1" t="s">
        <v>203</v>
      </c>
      <c r="Q25" s="1" t="s">
        <v>204</v>
      </c>
      <c r="R25" s="1" t="s">
        <v>292</v>
      </c>
      <c r="S25" s="1" t="s">
        <v>206</v>
      </c>
      <c r="T25" s="1" t="s">
        <v>207</v>
      </c>
      <c r="U25" s="1" t="s">
        <v>208</v>
      </c>
    </row>
    <row r="26" s="1" customFormat="1" spans="1:21">
      <c r="A26" s="3">
        <v>18159058108</v>
      </c>
      <c r="B26" s="1" t="s">
        <v>274</v>
      </c>
      <c r="C26" s="1" t="s">
        <v>293</v>
      </c>
      <c r="D26" s="1" t="s">
        <v>294</v>
      </c>
      <c r="E26" s="1" t="s">
        <v>52</v>
      </c>
      <c r="F26" s="1" t="s">
        <v>274</v>
      </c>
      <c r="G26" s="1" t="s">
        <v>221</v>
      </c>
      <c r="H26" s="1" t="s">
        <v>199</v>
      </c>
      <c r="I26" s="1" t="s">
        <v>295</v>
      </c>
      <c r="J26" s="1" t="s">
        <v>201</v>
      </c>
      <c r="K26" s="1" t="s">
        <v>295</v>
      </c>
      <c r="L26" s="1" t="s">
        <v>295</v>
      </c>
      <c r="M26" s="1" t="s">
        <v>202</v>
      </c>
      <c r="N26" s="1" t="s">
        <v>202</v>
      </c>
      <c r="O26" s="1" t="s">
        <v>200</v>
      </c>
      <c r="P26" s="1" t="s">
        <v>203</v>
      </c>
      <c r="Q26" s="1" t="s">
        <v>204</v>
      </c>
      <c r="R26" s="1" t="s">
        <v>296</v>
      </c>
      <c r="S26" s="1" t="s">
        <v>206</v>
      </c>
      <c r="T26" s="1" t="s">
        <v>207</v>
      </c>
      <c r="U26" s="1" t="s">
        <v>208</v>
      </c>
    </row>
    <row r="27" s="1" customFormat="1" spans="1:21">
      <c r="A27" s="3">
        <v>18157469167</v>
      </c>
      <c r="B27" s="1" t="s">
        <v>297</v>
      </c>
      <c r="C27" s="1" t="s">
        <v>298</v>
      </c>
      <c r="D27" s="1" t="s">
        <v>299</v>
      </c>
      <c r="E27" s="1" t="s">
        <v>109</v>
      </c>
      <c r="F27" s="1" t="s">
        <v>243</v>
      </c>
      <c r="G27" s="1" t="s">
        <v>195</v>
      </c>
      <c r="H27" s="1" t="s">
        <v>199</v>
      </c>
      <c r="I27" s="1" t="s">
        <v>300</v>
      </c>
      <c r="J27" s="1" t="s">
        <v>201</v>
      </c>
      <c r="K27" s="1" t="s">
        <v>300</v>
      </c>
      <c r="L27" s="1" t="s">
        <v>300</v>
      </c>
      <c r="M27" s="1" t="s">
        <v>202</v>
      </c>
      <c r="N27" s="1" t="s">
        <v>202</v>
      </c>
      <c r="O27" s="1" t="s">
        <v>200</v>
      </c>
      <c r="P27" s="1" t="s">
        <v>203</v>
      </c>
      <c r="Q27" s="1" t="s">
        <v>204</v>
      </c>
      <c r="R27" s="1" t="s">
        <v>301</v>
      </c>
      <c r="S27" s="1" t="s">
        <v>206</v>
      </c>
      <c r="T27" s="1" t="s">
        <v>207</v>
      </c>
      <c r="U27" s="1" t="s">
        <v>208</v>
      </c>
    </row>
    <row r="28" s="1" customFormat="1" spans="1:21">
      <c r="A28" s="3">
        <v>18155658437</v>
      </c>
      <c r="B28" s="1" t="s">
        <v>297</v>
      </c>
      <c r="C28" s="1" t="s">
        <v>302</v>
      </c>
      <c r="D28" s="1" t="s">
        <v>303</v>
      </c>
      <c r="E28" s="1" t="s">
        <v>48</v>
      </c>
      <c r="F28" s="1" t="s">
        <v>243</v>
      </c>
      <c r="G28" s="1" t="s">
        <v>221</v>
      </c>
      <c r="H28" s="1" t="s">
        <v>199</v>
      </c>
      <c r="I28" s="1" t="s">
        <v>304</v>
      </c>
      <c r="J28" s="1" t="s">
        <v>201</v>
      </c>
      <c r="K28" s="1" t="s">
        <v>304</v>
      </c>
      <c r="L28" s="1" t="s">
        <v>304</v>
      </c>
      <c r="M28" s="1" t="s">
        <v>202</v>
      </c>
      <c r="N28" s="1" t="s">
        <v>202</v>
      </c>
      <c r="O28" s="1" t="s">
        <v>200</v>
      </c>
      <c r="P28" s="1" t="s">
        <v>203</v>
      </c>
      <c r="Q28" s="1" t="s">
        <v>204</v>
      </c>
      <c r="R28" s="1" t="s">
        <v>305</v>
      </c>
      <c r="S28" s="1" t="s">
        <v>206</v>
      </c>
      <c r="T28" s="1" t="s">
        <v>207</v>
      </c>
      <c r="U28" s="1" t="s">
        <v>208</v>
      </c>
    </row>
    <row r="29" s="1" customFormat="1" spans="1:21">
      <c r="A29" s="3">
        <v>18155499002</v>
      </c>
      <c r="B29" s="1" t="s">
        <v>297</v>
      </c>
      <c r="C29" s="1" t="s">
        <v>306</v>
      </c>
      <c r="D29" s="1" t="s">
        <v>307</v>
      </c>
      <c r="E29" s="1" t="s">
        <v>104</v>
      </c>
      <c r="F29" s="1" t="s">
        <v>221</v>
      </c>
      <c r="G29" s="1" t="s">
        <v>195</v>
      </c>
      <c r="H29" s="1" t="s">
        <v>199</v>
      </c>
      <c r="I29" s="1" t="s">
        <v>308</v>
      </c>
      <c r="J29" s="1" t="s">
        <v>201</v>
      </c>
      <c r="K29" s="1" t="s">
        <v>308</v>
      </c>
      <c r="L29" s="1" t="s">
        <v>309</v>
      </c>
      <c r="M29" s="1" t="s">
        <v>310</v>
      </c>
      <c r="N29" s="1" t="s">
        <v>310</v>
      </c>
      <c r="O29" s="1" t="s">
        <v>200</v>
      </c>
      <c r="P29" s="1" t="s">
        <v>203</v>
      </c>
      <c r="Q29" s="1" t="s">
        <v>204</v>
      </c>
      <c r="R29" s="1" t="s">
        <v>311</v>
      </c>
      <c r="S29" s="1" t="s">
        <v>206</v>
      </c>
      <c r="T29" s="1" t="s">
        <v>207</v>
      </c>
      <c r="U29" s="1" t="s">
        <v>208</v>
      </c>
    </row>
    <row r="30" s="1" customFormat="1" spans="1:21">
      <c r="A30" s="3">
        <v>18153982180</v>
      </c>
      <c r="B30" s="1" t="s">
        <v>297</v>
      </c>
      <c r="C30" s="1" t="s">
        <v>312</v>
      </c>
      <c r="D30" s="1" t="s">
        <v>313</v>
      </c>
      <c r="E30" s="1" t="s">
        <v>100</v>
      </c>
      <c r="F30" s="1" t="s">
        <v>274</v>
      </c>
      <c r="G30" s="1" t="s">
        <v>195</v>
      </c>
      <c r="H30" s="1" t="s">
        <v>199</v>
      </c>
      <c r="I30" s="1" t="s">
        <v>314</v>
      </c>
      <c r="J30" s="1" t="s">
        <v>201</v>
      </c>
      <c r="K30" s="1" t="s">
        <v>314</v>
      </c>
      <c r="L30" s="1" t="s">
        <v>314</v>
      </c>
      <c r="M30" s="1" t="s">
        <v>202</v>
      </c>
      <c r="N30" s="1" t="s">
        <v>202</v>
      </c>
      <c r="O30" s="1" t="s">
        <v>200</v>
      </c>
      <c r="P30" s="1" t="s">
        <v>203</v>
      </c>
      <c r="Q30" s="1" t="s">
        <v>204</v>
      </c>
      <c r="R30" s="1" t="s">
        <v>315</v>
      </c>
      <c r="S30" s="1" t="s">
        <v>206</v>
      </c>
      <c r="T30" s="1" t="s">
        <v>207</v>
      </c>
      <c r="U30" s="1" t="s">
        <v>208</v>
      </c>
    </row>
    <row r="31" s="1" customFormat="1" spans="1:21">
      <c r="A31" s="3">
        <v>18151460774</v>
      </c>
      <c r="B31" s="1" t="s">
        <v>316</v>
      </c>
      <c r="C31" s="1" t="s">
        <v>317</v>
      </c>
      <c r="D31" s="1" t="s">
        <v>318</v>
      </c>
      <c r="E31" s="1" t="s">
        <v>96</v>
      </c>
      <c r="F31" s="1" t="s">
        <v>274</v>
      </c>
      <c r="G31" s="1" t="s">
        <v>195</v>
      </c>
      <c r="H31" s="1" t="s">
        <v>199</v>
      </c>
      <c r="I31" s="1" t="s">
        <v>319</v>
      </c>
      <c r="J31" s="1" t="s">
        <v>201</v>
      </c>
      <c r="K31" s="1" t="s">
        <v>319</v>
      </c>
      <c r="L31" s="1" t="s">
        <v>319</v>
      </c>
      <c r="M31" s="1" t="s">
        <v>202</v>
      </c>
      <c r="N31" s="1" t="s">
        <v>202</v>
      </c>
      <c r="O31" s="1" t="s">
        <v>200</v>
      </c>
      <c r="P31" s="1" t="s">
        <v>203</v>
      </c>
      <c r="Q31" s="1" t="s">
        <v>204</v>
      </c>
      <c r="R31" s="1" t="s">
        <v>320</v>
      </c>
      <c r="S31" s="1" t="s">
        <v>206</v>
      </c>
      <c r="T31" s="1" t="s">
        <v>207</v>
      </c>
      <c r="U31" s="1" t="s">
        <v>208</v>
      </c>
    </row>
    <row r="32" s="1" customFormat="1" spans="1:21">
      <c r="A32" s="3">
        <v>18150359441</v>
      </c>
      <c r="B32" s="1" t="s">
        <v>316</v>
      </c>
      <c r="C32" s="1" t="s">
        <v>321</v>
      </c>
      <c r="D32" s="1" t="s">
        <v>322</v>
      </c>
      <c r="E32" s="1" t="s">
        <v>144</v>
      </c>
      <c r="F32" s="1" t="s">
        <v>221</v>
      </c>
      <c r="G32" s="1" t="s">
        <v>198</v>
      </c>
      <c r="H32" s="1" t="s">
        <v>199</v>
      </c>
      <c r="I32" s="1" t="s">
        <v>200</v>
      </c>
      <c r="J32" s="1" t="s">
        <v>201</v>
      </c>
      <c r="K32" s="1" t="s">
        <v>200</v>
      </c>
      <c r="L32" s="1" t="s">
        <v>200</v>
      </c>
      <c r="M32" s="1" t="s">
        <v>202</v>
      </c>
      <c r="N32" s="1" t="s">
        <v>202</v>
      </c>
      <c r="O32" s="1" t="s">
        <v>200</v>
      </c>
      <c r="P32" s="1" t="s">
        <v>203</v>
      </c>
      <c r="Q32" s="1" t="s">
        <v>204</v>
      </c>
      <c r="R32" s="1" t="s">
        <v>323</v>
      </c>
      <c r="S32" s="1" t="s">
        <v>206</v>
      </c>
      <c r="T32" s="1" t="s">
        <v>207</v>
      </c>
      <c r="U32" s="1" t="s">
        <v>208</v>
      </c>
    </row>
    <row r="33" s="1" customFormat="1" spans="1:21">
      <c r="A33" s="3">
        <v>18137774014</v>
      </c>
      <c r="B33" s="1" t="s">
        <v>324</v>
      </c>
      <c r="C33" s="1" t="s">
        <v>325</v>
      </c>
      <c r="D33" s="1" t="s">
        <v>326</v>
      </c>
      <c r="E33" s="1" t="s">
        <v>91</v>
      </c>
      <c r="F33" s="1" t="s">
        <v>221</v>
      </c>
      <c r="G33" s="1" t="s">
        <v>195</v>
      </c>
      <c r="H33" s="1" t="s">
        <v>199</v>
      </c>
      <c r="I33" s="1" t="s">
        <v>327</v>
      </c>
      <c r="J33" s="1" t="s">
        <v>201</v>
      </c>
      <c r="K33" s="1" t="s">
        <v>327</v>
      </c>
      <c r="L33" s="1" t="s">
        <v>327</v>
      </c>
      <c r="M33" s="1" t="s">
        <v>202</v>
      </c>
      <c r="N33" s="1" t="s">
        <v>202</v>
      </c>
      <c r="O33" s="1" t="s">
        <v>200</v>
      </c>
      <c r="P33" s="1" t="s">
        <v>203</v>
      </c>
      <c r="Q33" s="1" t="s">
        <v>204</v>
      </c>
      <c r="R33" s="1" t="s">
        <v>328</v>
      </c>
      <c r="S33" s="1" t="s">
        <v>206</v>
      </c>
      <c r="T33" s="1" t="s">
        <v>207</v>
      </c>
      <c r="U33" s="1" t="s">
        <v>208</v>
      </c>
    </row>
    <row r="34" s="1" customFormat="1" spans="1:21">
      <c r="A34" s="3">
        <v>18133585497</v>
      </c>
      <c r="B34" s="1" t="s">
        <v>329</v>
      </c>
      <c r="C34" s="1" t="s">
        <v>330</v>
      </c>
      <c r="D34" s="1" t="s">
        <v>331</v>
      </c>
      <c r="E34" s="1" t="s">
        <v>40</v>
      </c>
      <c r="F34" s="1" t="s">
        <v>297</v>
      </c>
      <c r="G34" s="1" t="s">
        <v>221</v>
      </c>
      <c r="H34" s="1" t="s">
        <v>199</v>
      </c>
      <c r="I34" s="1" t="s">
        <v>332</v>
      </c>
      <c r="J34" s="1" t="s">
        <v>201</v>
      </c>
      <c r="K34" s="1" t="s">
        <v>332</v>
      </c>
      <c r="L34" s="1" t="s">
        <v>332</v>
      </c>
      <c r="M34" s="1" t="s">
        <v>202</v>
      </c>
      <c r="N34" s="1" t="s">
        <v>202</v>
      </c>
      <c r="O34" s="1" t="s">
        <v>200</v>
      </c>
      <c r="P34" s="1" t="s">
        <v>203</v>
      </c>
      <c r="Q34" s="1" t="s">
        <v>204</v>
      </c>
      <c r="R34" s="1" t="s">
        <v>333</v>
      </c>
      <c r="S34" s="1" t="s">
        <v>206</v>
      </c>
      <c r="T34" s="1" t="s">
        <v>207</v>
      </c>
      <c r="U34" s="1" t="s">
        <v>208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2022-06-27T01:55:00Z</dcterms:created>
  <dcterms:modified xsi:type="dcterms:W3CDTF">2022-06-30T07:46:39Z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8F32FF7DD16046369166002820896AD1</vt:lpwstr>
  </property>
  <property fmtid="{D5CDD505-2E9C-101B-9397-08002B2CF9AE}" pid="3" name="KSOProductBuildVer">
    <vt:lpwstr>2052-11.1.0.11830</vt:lpwstr>
  </property>
</Properties>
</file>