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对账!$1:$10</definedName>
  </definedNames>
  <calcPr calcId="144525"/>
</workbook>
</file>

<file path=xl/sharedStrings.xml><?xml version="1.0" encoding="utf-8"?>
<sst xmlns="http://schemas.openxmlformats.org/spreadsheetml/2006/main" count="255" uniqueCount="115">
  <si>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</si>
  <si>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</si>
  <si>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</si>
  <si>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</si>
  <si>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</si>
  <si>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</si>
  <si>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</si>
  <si>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</si>
  <si>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</si>
  <si>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</si>
  <si>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</si>
  <si>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</si>
  <si>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</si>
  <si>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</si>
  <si>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</si>
  <si>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</si>
  <si>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</si>
  <si>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</si>
  <si>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</si>
  <si>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</si>
  <si>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</si>
  <si>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</si>
  <si>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</si>
  <si>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</si>
  <si>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</si>
  <si>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18097780695	</t>
  </si>
  <si>
    <t>Ctrip</t>
  </si>
  <si>
    <t>正常</t>
  </si>
  <si>
    <t>[天津]天津东丽湖恒大酒店(67324505)</t>
  </si>
  <si>
    <t>森呼吸健康大床房&lt;双人入住&gt;&lt;内宾&gt;&lt;预付&gt;&lt;双早&gt;</t>
  </si>
  <si>
    <t>CNY</t>
  </si>
  <si>
    <t>连世娜</t>
  </si>
  <si>
    <t>CA363220630CNY</t>
  </si>
  <si>
    <t>未提现</t>
  </si>
  <si>
    <t>携程开票</t>
  </si>
  <si>
    <t xml:space="preserve">	</t>
  </si>
  <si>
    <t>取消</t>
  </si>
  <si>
    <t xml:space="preserve">18101977577	</t>
  </si>
  <si>
    <t>[广州]广州威珀斯酒店(67322972)</t>
  </si>
  <si>
    <t>商务双床公寓&lt;双人入住&gt;&lt;内宾&gt;&lt;预付&gt;&lt;无早&gt;</t>
  </si>
  <si>
    <t>简增勇</t>
  </si>
  <si>
    <t xml:space="preserve">18113454032	</t>
  </si>
  <si>
    <t>[常州]常州九洲新世界智选假日酒店(68393392)</t>
  </si>
  <si>
    <t>标准双床房&lt;双人入住&gt;&lt;内宾&gt;&lt;预付&gt;&lt;无早&gt;</t>
  </si>
  <si>
    <t>文晶</t>
  </si>
  <si>
    <t xml:space="preserve">18113915916	</t>
  </si>
  <si>
    <t>[拉萨]拉萨圣地天堂洲际大饭店(67324764)</t>
  </si>
  <si>
    <t>含氧豪华城景双床房&lt;双人入住&gt;&lt;内宾&gt;&lt;预付&gt;&lt;双早&gt;</t>
  </si>
  <si>
    <t>韩睿</t>
  </si>
  <si>
    <t xml:space="preserve">18114409302	</t>
  </si>
  <si>
    <t>[珠海]珠海横琴星乐度露营小镇(67324563)</t>
  </si>
  <si>
    <t>标准大床房&lt;双人入住&gt;&lt;内宾&gt;&lt;预付&gt;&lt;无早&gt;</t>
  </si>
  <si>
    <t>谢仔潇</t>
  </si>
  <si>
    <t xml:space="preserve">2589735	</t>
  </si>
  <si>
    <t xml:space="preserve">C220614008	</t>
  </si>
  <si>
    <t xml:space="preserve">18115263118	</t>
  </si>
  <si>
    <t>[舟山]舟山新海景大酒店(80282237)</t>
  </si>
  <si>
    <t>商务双床房&lt;特惠专享&gt;&lt;双人入住&gt;&lt;无早&gt;</t>
  </si>
  <si>
    <t>冉坤坤,尹路路</t>
  </si>
  <si>
    <t xml:space="preserve">18118483727	</t>
  </si>
  <si>
    <t>[宁波]宁波逸东豪生大酒店(68395430)</t>
  </si>
  <si>
    <t>豪华双床房&lt;双人入住&gt;&lt;内宾&gt;&lt;预付&gt;&lt;无早&gt;</t>
  </si>
  <si>
    <t>金辉</t>
  </si>
  <si>
    <t>，</t>
  </si>
  <si>
    <t>A220630100057481</t>
  </si>
  <si>
    <t>A220630100149481</t>
  </si>
  <si>
    <t>CNY / HKD 当前参考汇率: 1.170144522</t>
  </si>
  <si>
    <t>总计： 1203.44 CNY/
1408.2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</si>
  <si>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</si>
  <si>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</si>
  <si>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</si>
  <si>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</si>
  <si>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</si>
  <si>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</si>
  <si>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</si>
  <si>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</si>
  <si>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</si>
  <si>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</si>
  <si>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</si>
  <si>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</si>
  <si>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</si>
  <si>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</si>
  <si>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</si>
  <si>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</si>
  <si>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</si>
  <si>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</si>
  <si>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2022-06-13</t>
  </si>
  <si>
    <t>2589413</t>
  </si>
  <si>
    <t>常州九洲新世界智选假日酒店</t>
  </si>
  <si>
    <t>2022-06-14</t>
  </si>
  <si>
    <t>2022-06-15</t>
  </si>
  <si>
    <t>退房日周结</t>
  </si>
  <si>
    <t>254.52</t>
  </si>
  <si>
    <t>RMB</t>
  </si>
  <si>
    <t>0</t>
  </si>
  <si>
    <t>0.00</t>
  </si>
  <si>
    <t>携程国内直连(DD)</t>
  </si>
  <si>
    <t>01.011249</t>
  </si>
  <si>
    <t>2022-06-13 21:44:03</t>
  </si>
  <si>
    <t>否</t>
  </si>
  <si>
    <t>汇智国际旅游发展有限公司</t>
  </si>
  <si>
    <t>直连</t>
  </si>
  <si>
    <t>2589965</t>
  </si>
  <si>
    <t>舟山新海景大酒店</t>
  </si>
  <si>
    <t>250.00</t>
  </si>
  <si>
    <t>2022-06-14 13:49:54</t>
  </si>
  <si>
    <t>直采</t>
  </si>
  <si>
    <t>2590249</t>
  </si>
  <si>
    <t>宁波逸东豪生大酒店</t>
  </si>
  <si>
    <t>449.45</t>
  </si>
  <si>
    <t>2022-06-14 15:52:03</t>
  </si>
  <si>
    <t>2589735</t>
  </si>
  <si>
    <t>珠海横琴星乐度露营小镇</t>
  </si>
  <si>
    <t>249.47</t>
  </si>
  <si>
    <t>2022-06-14 07:39:39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</si>
</sst>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44726</v>
      </c>
      <c r="G2" s="6">
        <v>44727</v>
      </c>
      <c r="H2" s="4">
        <v>1</v>
      </c>
      <c r="I2" s="4">
        <v>1</v>
      </c>
      <c r="J2" s="4">
        <v>1</v>
      </c>
      <c r="K2" s="4" t="s">
        <v>30</v>
      </c>
      <c r="L2" s="4">
        <v>503.99</v>
      </c>
      <c r="M2" s="4">
        <v>503.99</v>
      </c>
      <c r="N2" s="4" t="s">
        <v>31</v>
      </c>
      <c r="O2" s="4" t="s">
        <v>32</v>
      </c>
      <c r="P2" s="4" t="s">
        <v>33</v>
      </c>
      <c r="Q2" s="4">
        <v>0</v>
      </c>
      <c r="R2" s="7">
        <v>44723</v>
      </c>
      <c r="S2" s="6">
        <v>44742</v>
      </c>
      <c r="T2" s="4" t="s">
        <v>34</v>
      </c>
      <c r="U2" s="4">
        <v>503.99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25</v>
      </c>
      <c r="B3" s="4" t="s">
        <v>26</v>
      </c>
      <c r="C3" s="4" t="s">
        <v>36</v>
      </c>
      <c r="D3" s="4" t="s">
        <v>28</v>
      </c>
      <c r="E3" s="4" t="s">
        <v>29</v>
      </c>
      <c r="F3" s="6">
        <v>44726</v>
      </c>
      <c r="G3" s="6">
        <v>44727</v>
      </c>
      <c r="H3" s="4">
        <v>1</v>
      </c>
      <c r="I3" s="4">
        <v>1</v>
      </c>
      <c r="J3" s="4">
        <v>1</v>
      </c>
      <c r="K3" s="4" t="s">
        <v>30</v>
      </c>
      <c r="L3" s="4">
        <v>-503.99</v>
      </c>
      <c r="M3" s="4">
        <v>-503.99</v>
      </c>
      <c r="N3" s="4" t="s">
        <v>31</v>
      </c>
      <c r="O3" s="4" t="s">
        <v>32</v>
      </c>
      <c r="P3" s="4" t="s">
        <v>33</v>
      </c>
      <c r="Q3" s="4">
        <v>0</v>
      </c>
      <c r="R3" s="7">
        <v>44723</v>
      </c>
      <c r="S3" s="6">
        <v>44742</v>
      </c>
      <c r="T3" s="4" t="s">
        <v>34</v>
      </c>
      <c r="U3" s="4">
        <v>-503.99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37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44725</v>
      </c>
      <c r="G4" s="6">
        <v>44727</v>
      </c>
      <c r="H4" s="4">
        <v>1</v>
      </c>
      <c r="I4" s="4">
        <v>2</v>
      </c>
      <c r="J4" s="4">
        <v>2</v>
      </c>
      <c r="K4" s="4" t="s">
        <v>30</v>
      </c>
      <c r="L4" s="4">
        <v>753.46</v>
      </c>
      <c r="M4" s="4">
        <v>753.46</v>
      </c>
      <c r="N4" s="4" t="s">
        <v>40</v>
      </c>
      <c r="O4" s="4" t="s">
        <v>32</v>
      </c>
      <c r="P4" s="4" t="s">
        <v>33</v>
      </c>
      <c r="Q4" s="4">
        <v>0</v>
      </c>
      <c r="R4" s="7">
        <v>44724</v>
      </c>
      <c r="S4" s="6">
        <v>44742</v>
      </c>
      <c r="T4" s="4" t="s">
        <v>34</v>
      </c>
      <c r="U4" s="4">
        <v>753.46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37</v>
      </c>
      <c r="B5" s="4" t="s">
        <v>26</v>
      </c>
      <c r="C5" s="4" t="s">
        <v>36</v>
      </c>
      <c r="D5" s="4" t="s">
        <v>38</v>
      </c>
      <c r="E5" s="4" t="s">
        <v>39</v>
      </c>
      <c r="F5" s="6">
        <v>44725</v>
      </c>
      <c r="G5" s="6">
        <v>44727</v>
      </c>
      <c r="H5" s="4">
        <v>1</v>
      </c>
      <c r="I5" s="4">
        <v>2</v>
      </c>
      <c r="J5" s="4">
        <v>2</v>
      </c>
      <c r="K5" s="4" t="s">
        <v>30</v>
      </c>
      <c r="L5" s="4">
        <v>-753.46</v>
      </c>
      <c r="M5" s="4">
        <v>-753.46</v>
      </c>
      <c r="N5" s="4" t="s">
        <v>40</v>
      </c>
      <c r="O5" s="4" t="s">
        <v>32</v>
      </c>
      <c r="P5" s="4" t="s">
        <v>33</v>
      </c>
      <c r="Q5" s="4">
        <v>0</v>
      </c>
      <c r="R5" s="7">
        <v>44724</v>
      </c>
      <c r="S5" s="6">
        <v>44742</v>
      </c>
      <c r="T5" s="4" t="s">
        <v>34</v>
      </c>
      <c r="U5" s="4">
        <v>-753.46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41</v>
      </c>
      <c r="B6" s="4" t="s">
        <v>26</v>
      </c>
      <c r="C6" s="4" t="s">
        <v>27</v>
      </c>
      <c r="D6" s="4" t="s">
        <v>42</v>
      </c>
      <c r="E6" s="4" t="s">
        <v>43</v>
      </c>
      <c r="F6" s="6">
        <v>44726</v>
      </c>
      <c r="G6" s="6">
        <v>44727</v>
      </c>
      <c r="H6" s="4">
        <v>1</v>
      </c>
      <c r="I6" s="4">
        <v>1</v>
      </c>
      <c r="J6" s="4">
        <v>1</v>
      </c>
      <c r="K6" s="4" t="s">
        <v>30</v>
      </c>
      <c r="L6" s="4">
        <v>254.52</v>
      </c>
      <c r="M6" s="4">
        <v>254.52</v>
      </c>
      <c r="N6" s="4" t="s">
        <v>44</v>
      </c>
      <c r="O6" s="4" t="s">
        <v>32</v>
      </c>
      <c r="P6" s="4" t="s">
        <v>33</v>
      </c>
      <c r="Q6" s="4">
        <v>0</v>
      </c>
      <c r="R6" s="7">
        <v>44725</v>
      </c>
      <c r="S6" s="6">
        <v>44742</v>
      </c>
      <c r="T6" s="4" t="s">
        <v>34</v>
      </c>
      <c r="U6" s="4">
        <v>254.52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45</v>
      </c>
      <c r="B7" s="4" t="s">
        <v>26</v>
      </c>
      <c r="C7" s="4" t="s">
        <v>27</v>
      </c>
      <c r="D7" s="4" t="s">
        <v>46</v>
      </c>
      <c r="E7" s="4" t="s">
        <v>47</v>
      </c>
      <c r="F7" s="6">
        <v>44726</v>
      </c>
      <c r="G7" s="6">
        <v>44727</v>
      </c>
      <c r="H7" s="4">
        <v>1</v>
      </c>
      <c r="I7" s="4">
        <v>1</v>
      </c>
      <c r="J7" s="4">
        <v>1</v>
      </c>
      <c r="K7" s="4" t="s">
        <v>30</v>
      </c>
      <c r="L7" s="4">
        <v>698.92</v>
      </c>
      <c r="M7" s="4">
        <v>698.92</v>
      </c>
      <c r="N7" s="4" t="s">
        <v>48</v>
      </c>
      <c r="O7" s="4" t="s">
        <v>32</v>
      </c>
      <c r="P7" s="4" t="s">
        <v>33</v>
      </c>
      <c r="Q7" s="4">
        <v>0</v>
      </c>
      <c r="R7" s="7">
        <v>44725</v>
      </c>
      <c r="S7" s="6">
        <v>44742</v>
      </c>
      <c r="T7" s="4" t="s">
        <v>34</v>
      </c>
      <c r="U7" s="4">
        <v>698.92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49</v>
      </c>
      <c r="B8" s="4" t="s">
        <v>26</v>
      </c>
      <c r="C8" s="4" t="s">
        <v>27</v>
      </c>
      <c r="D8" s="4" t="s">
        <v>50</v>
      </c>
      <c r="E8" s="4" t="s">
        <v>51</v>
      </c>
      <c r="F8" s="6">
        <v>44726</v>
      </c>
      <c r="G8" s="6">
        <v>44727</v>
      </c>
      <c r="H8" s="4">
        <v>1</v>
      </c>
      <c r="I8" s="4">
        <v>1</v>
      </c>
      <c r="J8" s="4">
        <v>1</v>
      </c>
      <c r="K8" s="4" t="s">
        <v>30</v>
      </c>
      <c r="L8" s="4">
        <v>249.47</v>
      </c>
      <c r="M8" s="4">
        <v>249.47</v>
      </c>
      <c r="N8" s="4" t="s">
        <v>52</v>
      </c>
      <c r="O8" s="4" t="s">
        <v>32</v>
      </c>
      <c r="P8" s="4" t="s">
        <v>33</v>
      </c>
      <c r="Q8" s="4">
        <v>0</v>
      </c>
      <c r="R8" s="7">
        <v>44726</v>
      </c>
      <c r="S8" s="6">
        <v>44742</v>
      </c>
      <c r="T8" s="4" t="s">
        <v>34</v>
      </c>
      <c r="U8" s="4">
        <v>249.47</v>
      </c>
      <c r="V8" s="4">
        <v>0</v>
      </c>
      <c r="W8" s="4">
        <v>0</v>
      </c>
      <c r="X8" s="4" t="s">
        <v>53</v>
      </c>
      <c r="Y8" s="4" t="s">
        <v>54</v>
      </c>
    </row>
    <row r="9" s="4" customFormat="1" spans="1:25">
      <c r="A9" s="4" t="s">
        <v>45</v>
      </c>
      <c r="B9" s="4" t="s">
        <v>26</v>
      </c>
      <c r="C9" s="4" t="s">
        <v>36</v>
      </c>
      <c r="D9" s="4" t="s">
        <v>46</v>
      </c>
      <c r="E9" s="4" t="s">
        <v>47</v>
      </c>
      <c r="F9" s="6">
        <v>44726</v>
      </c>
      <c r="G9" s="6">
        <v>44727</v>
      </c>
      <c r="H9" s="4">
        <v>1</v>
      </c>
      <c r="I9" s="4">
        <v>1</v>
      </c>
      <c r="J9" s="4">
        <v>1</v>
      </c>
      <c r="K9" s="4" t="s">
        <v>30</v>
      </c>
      <c r="L9" s="4">
        <v>-698.92</v>
      </c>
      <c r="M9" s="4">
        <v>-698.92</v>
      </c>
      <c r="N9" s="4" t="s">
        <v>48</v>
      </c>
      <c r="O9" s="4" t="s">
        <v>32</v>
      </c>
      <c r="P9" s="4" t="s">
        <v>33</v>
      </c>
      <c r="Q9" s="4">
        <v>0</v>
      </c>
      <c r="R9" s="7">
        <v>44725</v>
      </c>
      <c r="S9" s="6">
        <v>44742</v>
      </c>
      <c r="T9" s="4" t="s">
        <v>34</v>
      </c>
      <c r="U9" s="4">
        <v>-698.92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55</v>
      </c>
      <c r="B10" s="4" t="s">
        <v>26</v>
      </c>
      <c r="C10" s="4" t="s">
        <v>27</v>
      </c>
      <c r="D10" s="4" t="s">
        <v>56</v>
      </c>
      <c r="E10" s="4" t="s">
        <v>57</v>
      </c>
      <c r="F10" s="6">
        <v>44726</v>
      </c>
      <c r="G10" s="6">
        <v>44727</v>
      </c>
      <c r="H10" s="4">
        <v>2</v>
      </c>
      <c r="I10" s="4">
        <v>1</v>
      </c>
      <c r="J10" s="4">
        <v>2</v>
      </c>
      <c r="K10" s="4" t="s">
        <v>30</v>
      </c>
      <c r="L10" s="4">
        <v>250</v>
      </c>
      <c r="M10" s="4">
        <v>250</v>
      </c>
      <c r="N10" s="4" t="s">
        <v>58</v>
      </c>
      <c r="O10" s="4" t="s">
        <v>32</v>
      </c>
      <c r="P10" s="4" t="s">
        <v>33</v>
      </c>
      <c r="Q10" s="4">
        <v>0</v>
      </c>
      <c r="R10" s="7">
        <v>44726</v>
      </c>
      <c r="S10" s="6">
        <v>44742</v>
      </c>
      <c r="T10" s="4" t="s">
        <v>34</v>
      </c>
      <c r="U10" s="4">
        <v>250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59</v>
      </c>
      <c r="B11" s="4" t="s">
        <v>26</v>
      </c>
      <c r="C11" s="4" t="s">
        <v>27</v>
      </c>
      <c r="D11" s="4" t="s">
        <v>60</v>
      </c>
      <c r="E11" s="4" t="s">
        <v>61</v>
      </c>
      <c r="F11" s="6">
        <v>44726</v>
      </c>
      <c r="G11" s="6">
        <v>44727</v>
      </c>
      <c r="H11" s="4">
        <v>1</v>
      </c>
      <c r="I11" s="4">
        <v>1</v>
      </c>
      <c r="J11" s="4">
        <v>1</v>
      </c>
      <c r="K11" s="4" t="s">
        <v>30</v>
      </c>
      <c r="L11" s="4">
        <v>449.45</v>
      </c>
      <c r="M11" s="4">
        <v>449.45</v>
      </c>
      <c r="N11" s="4" t="s">
        <v>62</v>
      </c>
      <c r="O11" s="4" t="s">
        <v>32</v>
      </c>
      <c r="P11" s="4" t="s">
        <v>33</v>
      </c>
      <c r="Q11" s="4">
        <v>0</v>
      </c>
      <c r="R11" s="7">
        <v>44726</v>
      </c>
      <c r="S11" s="6">
        <v>44742</v>
      </c>
      <c r="T11" s="4" t="s">
        <v>34</v>
      </c>
      <c r="U11" s="4">
        <v>449.45</v>
      </c>
      <c r="V11" s="4">
        <v>0</v>
      </c>
      <c r="W11" s="4">
        <v>0</v>
      </c>
      <c r="X11" s="4" t="s">
        <v>35</v>
      </c>
      <c r="Y11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7"/>
  <sheetViews>
    <sheetView tabSelected="1" workbookViewId="0">
      <selection activeCell="A14" sqref="A14:E17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63</v>
      </c>
    </row>
    <row r="2" s="4" customFormat="1" hidden="1" spans="1:9">
      <c r="A2" s="5">
        <v>18097780695</v>
      </c>
      <c r="B2" s="6">
        <v>44726</v>
      </c>
      <c r="C2" s="6">
        <v>44727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18101977577</v>
      </c>
      <c r="B3" s="6">
        <v>44725</v>
      </c>
      <c r="C3" s="6">
        <v>44727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8" si="0">D3-E3</f>
        <v>#N/A</v>
      </c>
      <c r="H3" s="4" t="e">
        <f t="shared" ref="H3:H8" si="1">$H$1&amp;F3</f>
        <v>#N/A</v>
      </c>
      <c r="I3" s="4" t="e">
        <f>VLOOKUP(A3,HOP!A:U,21,0)</f>
        <v>#N/A</v>
      </c>
    </row>
    <row r="4" s="4" customFormat="1" spans="1:9">
      <c r="A4" s="5">
        <v>18113454032</v>
      </c>
      <c r="B4" s="6">
        <v>44726</v>
      </c>
      <c r="C4" s="6">
        <v>44727</v>
      </c>
      <c r="D4" s="4">
        <v>254.52</v>
      </c>
      <c r="E4" s="4" t="str">
        <f>VLOOKUP(A4,HOP!A:L,12,0)</f>
        <v>254.52</v>
      </c>
      <c r="F4" s="4" t="str">
        <f>VLOOKUP(A4,HOP!A:C,3,0)</f>
        <v>2589413</v>
      </c>
      <c r="G4" s="4">
        <f t="shared" si="0"/>
        <v>0</v>
      </c>
      <c r="H4" s="4" t="str">
        <f t="shared" si="1"/>
        <v>，2589413</v>
      </c>
      <c r="I4" s="4" t="str">
        <f>VLOOKUP(A4,HOP!A:U,21,0)</f>
        <v>直连</v>
      </c>
    </row>
    <row r="5" s="4" customFormat="1" hidden="1" spans="1:9">
      <c r="A5" s="5">
        <v>18113915916</v>
      </c>
      <c r="B5" s="6">
        <v>44726</v>
      </c>
      <c r="C5" s="6">
        <v>44727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spans="1:9">
      <c r="A6" s="5">
        <v>18114409302</v>
      </c>
      <c r="B6" s="6">
        <v>44726</v>
      </c>
      <c r="C6" s="6">
        <v>44727</v>
      </c>
      <c r="D6" s="4">
        <v>249.47</v>
      </c>
      <c r="E6" s="4" t="str">
        <f>VLOOKUP(A6,HOP!A:L,12,0)</f>
        <v>249.47</v>
      </c>
      <c r="F6" s="4" t="str">
        <f>VLOOKUP(A6,HOP!A:C,3,0)</f>
        <v>2589735</v>
      </c>
      <c r="G6" s="4">
        <f t="shared" si="0"/>
        <v>0</v>
      </c>
      <c r="H6" s="4" t="str">
        <f t="shared" si="1"/>
        <v>，2589735</v>
      </c>
      <c r="I6" s="4" t="str">
        <f>VLOOKUP(A6,HOP!A:U,21,0)</f>
        <v>直连</v>
      </c>
    </row>
    <row r="7" s="4" customFormat="1" spans="1:9">
      <c r="A7" s="5">
        <v>18115263118</v>
      </c>
      <c r="B7" s="6">
        <v>44726</v>
      </c>
      <c r="C7" s="6">
        <v>44727</v>
      </c>
      <c r="D7" s="4">
        <v>250</v>
      </c>
      <c r="E7" s="4" t="str">
        <f>VLOOKUP(A7,HOP!A:L,12,0)</f>
        <v>250.00</v>
      </c>
      <c r="F7" s="4" t="str">
        <f>VLOOKUP(A7,HOP!A:C,3,0)</f>
        <v>2589965</v>
      </c>
      <c r="G7" s="4">
        <f t="shared" si="0"/>
        <v>0</v>
      </c>
      <c r="H7" s="4" t="str">
        <f t="shared" si="1"/>
        <v>，2589965</v>
      </c>
      <c r="I7" s="4" t="str">
        <f>VLOOKUP(A7,HOP!A:U,21,0)</f>
        <v>直采</v>
      </c>
    </row>
    <row r="8" s="4" customFormat="1" spans="1:9">
      <c r="A8" s="5">
        <v>18118483727</v>
      </c>
      <c r="B8" s="6">
        <v>44726</v>
      </c>
      <c r="C8" s="6">
        <v>44727</v>
      </c>
      <c r="D8" s="4">
        <v>449.45</v>
      </c>
      <c r="E8" s="4" t="str">
        <f>VLOOKUP(A8,HOP!A:L,12,0)</f>
        <v>449.45</v>
      </c>
      <c r="F8" s="4" t="str">
        <f>VLOOKUP(A8,HOP!A:C,3,0)</f>
        <v>2590249</v>
      </c>
      <c r="G8" s="4">
        <f t="shared" si="0"/>
        <v>0</v>
      </c>
      <c r="H8" s="4" t="str">
        <f t="shared" si="1"/>
        <v>，2590249</v>
      </c>
      <c r="I8" s="4" t="str">
        <f>VLOOKUP(A8,HOP!A:U,21,0)</f>
        <v>直连</v>
      </c>
    </row>
    <row r="10" spans="4:4">
      <c r="D10" s="4">
        <f>SUM(D2:D9)</f>
        <v>1203.44</v>
      </c>
    </row>
    <row r="14" spans="1:5">
      <c r="A14" s="4" t="s">
        <v>64</v>
      </c>
      <c r="D14" s="4">
        <v>250</v>
      </c>
      <c r="E14" s="4">
        <v>292.54</v>
      </c>
    </row>
    <row r="15" spans="1:5">
      <c r="A15" s="4" t="s">
        <v>65</v>
      </c>
      <c r="D15" s="4">
        <v>953.44</v>
      </c>
      <c r="E15" s="4">
        <v>1115.66</v>
      </c>
    </row>
    <row r="16" spans="1:5">
      <c r="A16" s="4" t="s">
        <v>66</v>
      </c>
      <c r="D16" s="4">
        <f>SUBTOTAL(9,D14:D15)</f>
        <v>1203.44</v>
      </c>
      <c r="E16" s="4">
        <f>SUBTOTAL(9,E14:E15)</f>
        <v>1408.2</v>
      </c>
    </row>
    <row r="17" spans="1:1">
      <c r="A17" s="4" t="s">
        <v>67</v>
      </c>
    </row>
  </sheetData>
  <autoFilter ref="A1:XFD10">
    <filterColumn colId="3">
      <filters blank="1">
        <filter val="250"/>
        <filter val="254.52"/>
        <filter val="1203.44"/>
        <filter val="449.45"/>
        <filter val="249.4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"/>
  <sheetViews>
    <sheetView workbookViewId="0">
      <selection activeCell="A2" sqref="A2:A1048576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1">
      <c r="A1" s="2" t="s">
        <v>68</v>
      </c>
      <c r="B1" s="2" t="s">
        <v>69</v>
      </c>
      <c r="C1" s="2" t="s">
        <v>70</v>
      </c>
      <c r="D1" s="2" t="s">
        <v>71</v>
      </c>
      <c r="E1" s="2" t="s">
        <v>13</v>
      </c>
      <c r="F1" s="2" t="s">
        <v>5</v>
      </c>
      <c r="G1" s="2" t="s">
        <v>6</v>
      </c>
      <c r="H1" s="2" t="s">
        <v>72</v>
      </c>
      <c r="I1" s="2" t="s">
        <v>73</v>
      </c>
      <c r="J1" s="2" t="s">
        <v>74</v>
      </c>
      <c r="K1" s="2" t="s">
        <v>75</v>
      </c>
      <c r="L1" s="2" t="s">
        <v>76</v>
      </c>
      <c r="M1" s="2" t="s">
        <v>77</v>
      </c>
      <c r="N1" s="2" t="s">
        <v>78</v>
      </c>
      <c r="O1" s="2" t="s">
        <v>79</v>
      </c>
      <c r="P1" s="2" t="s">
        <v>80</v>
      </c>
      <c r="Q1" s="2" t="s">
        <v>81</v>
      </c>
      <c r="R1" s="2" t="s">
        <v>82</v>
      </c>
      <c r="S1" s="2" t="s">
        <v>83</v>
      </c>
      <c r="T1" s="2" t="s">
        <v>84</v>
      </c>
      <c r="U1" s="2" t="s">
        <v>85</v>
      </c>
    </row>
    <row r="2" s="1" customFormat="1" spans="1:21">
      <c r="A2" s="3">
        <v>18113454032</v>
      </c>
      <c r="B2" s="1" t="s">
        <v>86</v>
      </c>
      <c r="C2" s="1" t="s">
        <v>87</v>
      </c>
      <c r="D2" s="1" t="s">
        <v>88</v>
      </c>
      <c r="E2" s="1" t="s">
        <v>44</v>
      </c>
      <c r="F2" s="1" t="s">
        <v>89</v>
      </c>
      <c r="G2" s="1" t="s">
        <v>90</v>
      </c>
      <c r="H2" s="1" t="s">
        <v>91</v>
      </c>
      <c r="I2" s="1" t="s">
        <v>92</v>
      </c>
      <c r="J2" s="1" t="s">
        <v>93</v>
      </c>
      <c r="K2" s="1" t="s">
        <v>92</v>
      </c>
      <c r="L2" s="1" t="s">
        <v>92</v>
      </c>
      <c r="M2" s="1" t="s">
        <v>94</v>
      </c>
      <c r="N2" s="1" t="s">
        <v>94</v>
      </c>
      <c r="O2" s="1" t="s">
        <v>95</v>
      </c>
      <c r="P2" s="1" t="s">
        <v>96</v>
      </c>
      <c r="Q2" s="1" t="s">
        <v>97</v>
      </c>
      <c r="R2" s="1" t="s">
        <v>98</v>
      </c>
      <c r="S2" s="1" t="s">
        <v>99</v>
      </c>
      <c r="T2" s="1" t="s">
        <v>100</v>
      </c>
      <c r="U2" s="1" t="s">
        <v>101</v>
      </c>
    </row>
    <row r="3" s="1" customFormat="1" spans="1:21">
      <c r="A3" s="3">
        <v>18115263118</v>
      </c>
      <c r="B3" s="1" t="s">
        <v>89</v>
      </c>
      <c r="C3" s="1" t="s">
        <v>102</v>
      </c>
      <c r="D3" s="1" t="s">
        <v>103</v>
      </c>
      <c r="E3" s="1" t="s">
        <v>58</v>
      </c>
      <c r="F3" s="1" t="s">
        <v>89</v>
      </c>
      <c r="G3" s="1" t="s">
        <v>90</v>
      </c>
      <c r="H3" s="1" t="s">
        <v>91</v>
      </c>
      <c r="I3" s="1" t="s">
        <v>104</v>
      </c>
      <c r="J3" s="1" t="s">
        <v>93</v>
      </c>
      <c r="K3" s="1" t="s">
        <v>104</v>
      </c>
      <c r="L3" s="1" t="s">
        <v>104</v>
      </c>
      <c r="M3" s="1" t="s">
        <v>94</v>
      </c>
      <c r="N3" s="1" t="s">
        <v>94</v>
      </c>
      <c r="O3" s="1" t="s">
        <v>95</v>
      </c>
      <c r="P3" s="1" t="s">
        <v>96</v>
      </c>
      <c r="Q3" s="1" t="s">
        <v>97</v>
      </c>
      <c r="R3" s="1" t="s">
        <v>105</v>
      </c>
      <c r="S3" s="1" t="s">
        <v>99</v>
      </c>
      <c r="T3" s="1" t="s">
        <v>100</v>
      </c>
      <c r="U3" s="1" t="s">
        <v>106</v>
      </c>
    </row>
    <row r="4" s="1" customFormat="1" spans="1:21">
      <c r="A4" s="3">
        <v>18118483727</v>
      </c>
      <c r="B4" s="1" t="s">
        <v>89</v>
      </c>
      <c r="C4" s="1" t="s">
        <v>107</v>
      </c>
      <c r="D4" s="1" t="s">
        <v>108</v>
      </c>
      <c r="E4" s="1" t="s">
        <v>62</v>
      </c>
      <c r="F4" s="1" t="s">
        <v>89</v>
      </c>
      <c r="G4" s="1" t="s">
        <v>90</v>
      </c>
      <c r="H4" s="1" t="s">
        <v>91</v>
      </c>
      <c r="I4" s="1" t="s">
        <v>109</v>
      </c>
      <c r="J4" s="1" t="s">
        <v>93</v>
      </c>
      <c r="K4" s="1" t="s">
        <v>109</v>
      </c>
      <c r="L4" s="1" t="s">
        <v>109</v>
      </c>
      <c r="M4" s="1" t="s">
        <v>94</v>
      </c>
      <c r="N4" s="1" t="s">
        <v>94</v>
      </c>
      <c r="O4" s="1" t="s">
        <v>95</v>
      </c>
      <c r="P4" s="1" t="s">
        <v>96</v>
      </c>
      <c r="Q4" s="1" t="s">
        <v>97</v>
      </c>
      <c r="R4" s="1" t="s">
        <v>110</v>
      </c>
      <c r="S4" s="1" t="s">
        <v>99</v>
      </c>
      <c r="T4" s="1" t="s">
        <v>100</v>
      </c>
      <c r="U4" s="1" t="s">
        <v>101</v>
      </c>
    </row>
    <row r="5" s="1" customFormat="1" spans="1:21">
      <c r="A5" s="3">
        <v>18114409302</v>
      </c>
      <c r="B5" s="1" t="s">
        <v>89</v>
      </c>
      <c r="C5" s="1" t="s">
        <v>111</v>
      </c>
      <c r="D5" s="1" t="s">
        <v>112</v>
      </c>
      <c r="E5" s="1" t="s">
        <v>52</v>
      </c>
      <c r="F5" s="1" t="s">
        <v>89</v>
      </c>
      <c r="G5" s="1" t="s">
        <v>90</v>
      </c>
      <c r="H5" s="1" t="s">
        <v>91</v>
      </c>
      <c r="I5" s="1" t="s">
        <v>113</v>
      </c>
      <c r="J5" s="1" t="s">
        <v>93</v>
      </c>
      <c r="K5" s="1" t="s">
        <v>113</v>
      </c>
      <c r="L5" s="1" t="s">
        <v>113</v>
      </c>
      <c r="M5" s="1" t="s">
        <v>94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114</v>
      </c>
      <c r="S5" s="1" t="s">
        <v>99</v>
      </c>
      <c r="T5" s="1" t="s">
        <v>100</v>
      </c>
      <c r="U5" s="1" t="s">
        <v>101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2022-06-30T01:51:09Z</dcterms:created>
  <dcterms:modified xsi:type="dcterms:W3CDTF">2022-06-30T01:58:45Z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CA31586C486F4425AC28A1FA6D0FBEE4</vt:lpwstr>
  </property>
  <property fmtid="{D5CDD505-2E9C-101B-9397-08002B2CF9AE}" pid="3" name="KSOProductBuildVer">
    <vt:lpwstr>2052-11.1.0.11830</vt:lpwstr>
  </property>
</Properties>
</file>