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对账!$A$1:$X$5</definedName>
  </definedNames>
  <calcPr calcId="144525"/>
</workbook>
</file>

<file path=xl/sharedStrings.xml><?xml version="1.0" encoding="utf-8"?>
<sst xmlns="http://schemas.openxmlformats.org/spreadsheetml/2006/main" count="167" uniqueCount="93">
  <si>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</si>
  <si>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</si>
  <si>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</si>
  <si>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</si>
  <si>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</si>
  <si>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</si>
  <si>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</si>
  <si>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</si>
  <si>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</si>
  <si>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</si>
  <si>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</si>
  <si>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</si>
  <si>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</si>
  <si>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</si>
  <si>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</si>
  <si>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</si>
  <si>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</si>
  <si>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</si>
  <si>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</si>
  <si>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</si>
  <si>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</si>
  <si>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</si>
  <si>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</si>
  <si>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</si>
  <si>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</si>
  <si>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18099054188	</t>
  </si>
  <si>
    <t>Ctrip</t>
  </si>
  <si>
    <t>正常</t>
  </si>
  <si>
    <t>[广州]广州威珀斯酒店(67322972)</t>
  </si>
  <si>
    <t>商务双床公寓&lt;双人入住&gt;&lt;内宾&gt;&lt;预付&gt;&lt;无早&gt;</t>
  </si>
  <si>
    <t>CNY</t>
  </si>
  <si>
    <t>阙文雄</t>
  </si>
  <si>
    <t>CA363220701CNY</t>
  </si>
  <si>
    <t>未提现</t>
  </si>
  <si>
    <t>携程开票</t>
  </si>
  <si>
    <t xml:space="preserve">	</t>
  </si>
  <si>
    <t xml:space="preserve">18119227439	</t>
  </si>
  <si>
    <t>[拉萨]拉萨圣地天堂洲际大饭店(67324764)</t>
  </si>
  <si>
    <t>含氧豪华城景双床房&lt;双人入住&gt;&lt;内宾&gt;&lt;预付&gt;&lt;双早&gt;</t>
  </si>
  <si>
    <t>隋明静</t>
  </si>
  <si>
    <t>取消</t>
  </si>
  <si>
    <t xml:space="preserve">18121668440	</t>
  </si>
  <si>
    <t>[舟山]舟山新海景大酒店(80282237)</t>
  </si>
  <si>
    <t>商务双床房&lt;特惠专享&gt;&lt;双人入住&gt;&lt;无早&gt;</t>
  </si>
  <si>
    <t>冉坤坤</t>
  </si>
  <si>
    <t xml:space="preserve">18122723162	</t>
  </si>
  <si>
    <t>[沈阳]沈阳盛捷和平服务公寓(67322014)</t>
  </si>
  <si>
    <t>一房豪华套房&lt;双人入住&gt;&lt;内宾&gt;&lt;预付&gt;&lt;无早&gt;</t>
  </si>
  <si>
    <t>刘婷婷</t>
  </si>
  <si>
    <t>，</t>
  </si>
  <si>
    <t>A220701100125481</t>
  </si>
  <si>
    <t>A220701100333481</t>
  </si>
  <si>
    <t>CNY / HKD 当前参考汇率: 1.171769934</t>
  </si>
  <si>
    <t>总计： 506.73 CNY/
593.77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</si>
  <si>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</si>
  <si>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</si>
  <si>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</si>
  <si>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</si>
  <si>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</si>
  <si>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</si>
  <si>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</si>
  <si>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</si>
  <si>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</si>
  <si>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</si>
  <si>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</si>
  <si>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</si>
  <si>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</si>
  <si>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</si>
  <si>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</si>
  <si>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</si>
  <si>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</si>
  <si>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</si>
  <si>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2022-06-12</t>
  </si>
  <si>
    <t>2587357</t>
  </si>
  <si>
    <t>广州威珀斯酒店</t>
  </si>
  <si>
    <t>2022-06-15</t>
  </si>
  <si>
    <t>2022-06-16</t>
  </si>
  <si>
    <t>退房日周结</t>
  </si>
  <si>
    <t>376.73</t>
  </si>
  <si>
    <t>RMB</t>
  </si>
  <si>
    <t>0</t>
  </si>
  <si>
    <t>0.00</t>
  </si>
  <si>
    <t>携程国内直连(DD)</t>
  </si>
  <si>
    <t>01.011249</t>
  </si>
  <si>
    <t>2022-06-12 10:34:38</t>
  </si>
  <si>
    <t>否</t>
  </si>
  <si>
    <t>汇智国际旅游发展有限公司</t>
  </si>
  <si>
    <t>直连</t>
  </si>
  <si>
    <t>2591164</t>
  </si>
  <si>
    <t>舟山新海景大酒店</t>
  </si>
  <si>
    <t>130.00</t>
  </si>
  <si>
    <t>2022-06-15 10:36:23</t>
  </si>
  <si>
    <t>直采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</si>
</sst>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7"/>
  <sheetViews>
    <sheetView workbookViewId="0">
      <selection activeCell="A1" sqref="$A1:$XFD1048576"/>
    </sheetView>
  </sheetViews>
  <sheetFormatPr defaultColWidth="9" defaultRowHeight="13.5" outlineLevelRow="6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44727</v>
      </c>
      <c r="G2" s="6">
        <v>44728</v>
      </c>
      <c r="H2" s="4">
        <v>1</v>
      </c>
      <c r="I2" s="4">
        <v>1</v>
      </c>
      <c r="J2" s="4">
        <v>1</v>
      </c>
      <c r="K2" s="4" t="s">
        <v>30</v>
      </c>
      <c r="L2" s="4">
        <v>376.73</v>
      </c>
      <c r="M2" s="4">
        <v>376.73</v>
      </c>
      <c r="N2" s="4" t="s">
        <v>31</v>
      </c>
      <c r="O2" s="4" t="s">
        <v>32</v>
      </c>
      <c r="P2" s="4" t="s">
        <v>33</v>
      </c>
      <c r="Q2" s="4">
        <v>0</v>
      </c>
      <c r="R2" s="7">
        <v>44724</v>
      </c>
      <c r="S2" s="6">
        <v>44743</v>
      </c>
      <c r="T2" s="4" t="s">
        <v>34</v>
      </c>
      <c r="U2" s="4">
        <v>376.73</v>
      </c>
      <c r="V2" s="4">
        <v>0</v>
      </c>
      <c r="W2" s="4">
        <v>0</v>
      </c>
      <c r="X2" s="4" t="s">
        <v>35</v>
      </c>
      <c r="Y2" s="4" t="s">
        <v>35</v>
      </c>
    </row>
    <row r="3" s="4" customFormat="1" spans="1:25">
      <c r="A3" s="4" t="s">
        <v>36</v>
      </c>
      <c r="B3" s="4" t="s">
        <v>26</v>
      </c>
      <c r="C3" s="4" t="s">
        <v>27</v>
      </c>
      <c r="D3" s="4" t="s">
        <v>37</v>
      </c>
      <c r="E3" s="4" t="s">
        <v>38</v>
      </c>
      <c r="F3" s="6">
        <v>44727</v>
      </c>
      <c r="G3" s="6">
        <v>44728</v>
      </c>
      <c r="H3" s="4">
        <v>1</v>
      </c>
      <c r="I3" s="4">
        <v>1</v>
      </c>
      <c r="J3" s="4">
        <v>1</v>
      </c>
      <c r="K3" s="4" t="s">
        <v>30</v>
      </c>
      <c r="L3" s="4">
        <v>698.92</v>
      </c>
      <c r="M3" s="4">
        <v>698.92</v>
      </c>
      <c r="N3" s="4" t="s">
        <v>39</v>
      </c>
      <c r="O3" s="4" t="s">
        <v>32</v>
      </c>
      <c r="P3" s="4" t="s">
        <v>33</v>
      </c>
      <c r="Q3" s="4">
        <v>0</v>
      </c>
      <c r="R3" s="7">
        <v>44726</v>
      </c>
      <c r="S3" s="6">
        <v>44743</v>
      </c>
      <c r="T3" s="4" t="s">
        <v>34</v>
      </c>
      <c r="U3" s="4">
        <v>698.92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36</v>
      </c>
      <c r="B4" s="4" t="s">
        <v>26</v>
      </c>
      <c r="C4" s="4" t="s">
        <v>40</v>
      </c>
      <c r="D4" s="4" t="s">
        <v>37</v>
      </c>
      <c r="E4" s="4" t="s">
        <v>38</v>
      </c>
      <c r="F4" s="6">
        <v>44727</v>
      </c>
      <c r="G4" s="6">
        <v>44728</v>
      </c>
      <c r="H4" s="4">
        <v>1</v>
      </c>
      <c r="I4" s="4">
        <v>1</v>
      </c>
      <c r="J4" s="4">
        <v>1</v>
      </c>
      <c r="K4" s="4" t="s">
        <v>30</v>
      </c>
      <c r="L4" s="4">
        <v>-698.92</v>
      </c>
      <c r="M4" s="4">
        <v>-698.92</v>
      </c>
      <c r="N4" s="4" t="s">
        <v>39</v>
      </c>
      <c r="O4" s="4" t="s">
        <v>32</v>
      </c>
      <c r="P4" s="4" t="s">
        <v>33</v>
      </c>
      <c r="Q4" s="4">
        <v>0</v>
      </c>
      <c r="R4" s="7">
        <v>44726</v>
      </c>
      <c r="S4" s="6">
        <v>44743</v>
      </c>
      <c r="T4" s="4" t="s">
        <v>34</v>
      </c>
      <c r="U4" s="4">
        <v>-698.92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44727</v>
      </c>
      <c r="G5" s="6">
        <v>44728</v>
      </c>
      <c r="H5" s="4">
        <v>1</v>
      </c>
      <c r="I5" s="4">
        <v>1</v>
      </c>
      <c r="J5" s="4">
        <v>1</v>
      </c>
      <c r="K5" s="4" t="s">
        <v>30</v>
      </c>
      <c r="L5" s="4">
        <v>130</v>
      </c>
      <c r="M5" s="4">
        <v>130</v>
      </c>
      <c r="N5" s="4" t="s">
        <v>44</v>
      </c>
      <c r="O5" s="4" t="s">
        <v>32</v>
      </c>
      <c r="P5" s="4" t="s">
        <v>33</v>
      </c>
      <c r="Q5" s="4">
        <v>0</v>
      </c>
      <c r="R5" s="7">
        <v>44727</v>
      </c>
      <c r="S5" s="6">
        <v>44743</v>
      </c>
      <c r="T5" s="4" t="s">
        <v>34</v>
      </c>
      <c r="U5" s="4">
        <v>130</v>
      </c>
      <c r="V5" s="4">
        <v>0</v>
      </c>
      <c r="W5" s="4">
        <v>0</v>
      </c>
      <c r="X5" s="4" t="s">
        <v>35</v>
      </c>
      <c r="Y5" s="4" t="s">
        <v>35</v>
      </c>
    </row>
    <row r="6" s="4" customFormat="1" spans="1:25">
      <c r="A6" s="4" t="s">
        <v>45</v>
      </c>
      <c r="B6" s="4" t="s">
        <v>26</v>
      </c>
      <c r="C6" s="4" t="s">
        <v>27</v>
      </c>
      <c r="D6" s="4" t="s">
        <v>46</v>
      </c>
      <c r="E6" s="4" t="s">
        <v>47</v>
      </c>
      <c r="F6" s="6">
        <v>44727</v>
      </c>
      <c r="G6" s="6">
        <v>44728</v>
      </c>
      <c r="H6" s="4">
        <v>1</v>
      </c>
      <c r="I6" s="4">
        <v>1</v>
      </c>
      <c r="J6" s="4">
        <v>1</v>
      </c>
      <c r="K6" s="4" t="s">
        <v>30</v>
      </c>
      <c r="L6" s="4">
        <v>305.02</v>
      </c>
      <c r="M6" s="4">
        <v>305.02</v>
      </c>
      <c r="N6" s="4" t="s">
        <v>48</v>
      </c>
      <c r="O6" s="4" t="s">
        <v>32</v>
      </c>
      <c r="P6" s="4" t="s">
        <v>33</v>
      </c>
      <c r="Q6" s="4">
        <v>0</v>
      </c>
      <c r="R6" s="7">
        <v>44727</v>
      </c>
      <c r="S6" s="6">
        <v>44743</v>
      </c>
      <c r="T6" s="4" t="s">
        <v>34</v>
      </c>
      <c r="U6" s="4">
        <v>305.02</v>
      </c>
      <c r="V6" s="4">
        <v>0</v>
      </c>
      <c r="W6" s="4">
        <v>0</v>
      </c>
      <c r="X6" s="4" t="s">
        <v>35</v>
      </c>
      <c r="Y6" s="4" t="s">
        <v>35</v>
      </c>
    </row>
    <row r="7" s="4" customFormat="1" spans="1:25">
      <c r="A7" s="4" t="s">
        <v>45</v>
      </c>
      <c r="B7" s="4" t="s">
        <v>26</v>
      </c>
      <c r="C7" s="4" t="s">
        <v>40</v>
      </c>
      <c r="D7" s="4" t="s">
        <v>46</v>
      </c>
      <c r="E7" s="4" t="s">
        <v>47</v>
      </c>
      <c r="F7" s="6">
        <v>44727</v>
      </c>
      <c r="G7" s="6">
        <v>44728</v>
      </c>
      <c r="H7" s="4">
        <v>1</v>
      </c>
      <c r="I7" s="4">
        <v>1</v>
      </c>
      <c r="J7" s="4">
        <v>1</v>
      </c>
      <c r="K7" s="4" t="s">
        <v>30</v>
      </c>
      <c r="L7" s="4">
        <v>-305.02</v>
      </c>
      <c r="M7" s="4">
        <v>-305.02</v>
      </c>
      <c r="N7" s="4" t="s">
        <v>48</v>
      </c>
      <c r="O7" s="4" t="s">
        <v>32</v>
      </c>
      <c r="P7" s="4" t="s">
        <v>33</v>
      </c>
      <c r="Q7" s="4">
        <v>0</v>
      </c>
      <c r="R7" s="7">
        <v>44727</v>
      </c>
      <c r="S7" s="6">
        <v>44743</v>
      </c>
      <c r="T7" s="4" t="s">
        <v>34</v>
      </c>
      <c r="U7" s="4">
        <v>-305.02</v>
      </c>
      <c r="V7" s="4">
        <v>0</v>
      </c>
      <c r="W7" s="4">
        <v>0</v>
      </c>
      <c r="X7" s="4" t="s">
        <v>35</v>
      </c>
      <c r="Y7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5"/>
  <sheetViews>
    <sheetView tabSelected="1" workbookViewId="0">
      <selection activeCell="A12" sqref="A12:E15"/>
    </sheetView>
  </sheetViews>
  <sheetFormatPr defaultColWidth="9" defaultRowHeight="13.5"/>
  <cols>
    <col min="1" max="1" width="12.625" style="4"/>
    <col min="2" max="3" width="10.37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18099054188</v>
      </c>
      <c r="B2" s="6">
        <v>44727</v>
      </c>
      <c r="C2" s="6">
        <v>44728</v>
      </c>
      <c r="D2" s="4">
        <v>376.73</v>
      </c>
      <c r="E2" s="4" t="str">
        <f>VLOOKUP(A2,HOP!A:L,12,0)</f>
        <v>376.73</v>
      </c>
      <c r="F2" s="4" t="str">
        <f>VLOOKUP(A2,HOP!A:C,3,0)</f>
        <v>2587357</v>
      </c>
      <c r="G2" s="4">
        <f>D2-E2</f>
        <v>0</v>
      </c>
      <c r="H2" s="4" t="str">
        <f>$H$1&amp;F2</f>
        <v>，2587357</v>
      </c>
      <c r="I2" s="4" t="str">
        <f>VLOOKUP(A2,HOP!A:U,21,0)</f>
        <v>直连</v>
      </c>
    </row>
    <row r="3" s="4" customFormat="1" hidden="1" spans="1:9">
      <c r="A3" s="5">
        <v>18119227439</v>
      </c>
      <c r="B3" s="6">
        <v>44727</v>
      </c>
      <c r="C3" s="6">
        <v>44728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>D3-E3</f>
        <v>#N/A</v>
      </c>
      <c r="H3" s="4" t="e">
        <f>$H$1&amp;F3</f>
        <v>#N/A</v>
      </c>
      <c r="I3" s="4" t="e">
        <f>VLOOKUP(A3,HOP!A:U,21,0)</f>
        <v>#N/A</v>
      </c>
    </row>
    <row r="4" s="4" customFormat="1" spans="1:9">
      <c r="A4" s="5">
        <v>18121668440</v>
      </c>
      <c r="B4" s="6">
        <v>44727</v>
      </c>
      <c r="C4" s="6">
        <v>44728</v>
      </c>
      <c r="D4" s="4">
        <v>130</v>
      </c>
      <c r="E4" s="4" t="str">
        <f>VLOOKUP(A4,HOP!A:L,12,0)</f>
        <v>130.00</v>
      </c>
      <c r="F4" s="4" t="str">
        <f>VLOOKUP(A4,HOP!A:C,3,0)</f>
        <v>2591164</v>
      </c>
      <c r="G4" s="4">
        <f>D4-E4</f>
        <v>0</v>
      </c>
      <c r="H4" s="4" t="str">
        <f>$H$1&amp;F4</f>
        <v>，2591164</v>
      </c>
      <c r="I4" s="4" t="str">
        <f>VLOOKUP(A4,HOP!A:U,21,0)</f>
        <v>直采</v>
      </c>
    </row>
    <row r="5" s="4" customFormat="1" hidden="1" spans="1:9">
      <c r="A5" s="5">
        <v>18122723162</v>
      </c>
      <c r="B5" s="6">
        <v>44727</v>
      </c>
      <c r="C5" s="6">
        <v>44728</v>
      </c>
      <c r="D5" s="4">
        <v>0</v>
      </c>
      <c r="E5" s="4" t="e">
        <f>VLOOKUP(A5,HOP!A:L,12,0)</f>
        <v>#N/A</v>
      </c>
      <c r="F5" s="4" t="e">
        <f>VLOOKUP(A5,HOP!A:C,3,0)</f>
        <v>#N/A</v>
      </c>
      <c r="G5" s="4" t="e">
        <f>D5-E5</f>
        <v>#N/A</v>
      </c>
      <c r="H5" s="4" t="e">
        <f>$H$1&amp;F5</f>
        <v>#N/A</v>
      </c>
      <c r="I5" s="4" t="e">
        <f>VLOOKUP(A5,HOP!A:U,21,0)</f>
        <v>#N/A</v>
      </c>
    </row>
    <row r="7" spans="4:4">
      <c r="D7" s="4">
        <f>SUM(D2:D6)</f>
        <v>506.73</v>
      </c>
    </row>
    <row r="12" spans="1:5">
      <c r="A12" s="4" t="s">
        <v>50</v>
      </c>
      <c r="D12" s="4">
        <v>130</v>
      </c>
      <c r="E12" s="4">
        <v>152.33</v>
      </c>
    </row>
    <row r="13" spans="1:5">
      <c r="A13" s="4" t="s">
        <v>51</v>
      </c>
      <c r="D13" s="4">
        <v>376.73</v>
      </c>
      <c r="E13" s="4">
        <v>441.44</v>
      </c>
    </row>
    <row r="14" spans="1:5">
      <c r="A14" s="4" t="s">
        <v>52</v>
      </c>
      <c r="D14" s="4">
        <f>SUBTOTAL(9,D12:D13)</f>
        <v>506.73</v>
      </c>
      <c r="E14" s="4">
        <f>SUBTOTAL(9,E12:E13)</f>
        <v>593.77</v>
      </c>
    </row>
    <row r="15" spans="1:1">
      <c r="A15" s="4" t="s">
        <v>53</v>
      </c>
    </row>
  </sheetData>
  <autoFilter ref="A1:X5">
    <filterColumn colId="3">
      <filters>
        <filter val="130"/>
        <filter val="376.73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"/>
  <sheetViews>
    <sheetView workbookViewId="0">
      <selection activeCell="A2" sqref="A2:A104857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1">
      <c r="A1" s="2" t="s">
        <v>54</v>
      </c>
      <c r="B1" s="2" t="s">
        <v>55</v>
      </c>
      <c r="C1" s="2" t="s">
        <v>56</v>
      </c>
      <c r="D1" s="2" t="s">
        <v>57</v>
      </c>
      <c r="E1" s="2" t="s">
        <v>13</v>
      </c>
      <c r="F1" s="2" t="s">
        <v>5</v>
      </c>
      <c r="G1" s="2" t="s">
        <v>6</v>
      </c>
      <c r="H1" s="2" t="s">
        <v>58</v>
      </c>
      <c r="I1" s="2" t="s">
        <v>59</v>
      </c>
      <c r="J1" s="2" t="s">
        <v>60</v>
      </c>
      <c r="K1" s="2" t="s">
        <v>61</v>
      </c>
      <c r="L1" s="2" t="s">
        <v>62</v>
      </c>
      <c r="M1" s="2" t="s">
        <v>63</v>
      </c>
      <c r="N1" s="2" t="s">
        <v>64</v>
      </c>
      <c r="O1" s="2" t="s">
        <v>65</v>
      </c>
      <c r="P1" s="2" t="s">
        <v>66</v>
      </c>
      <c r="Q1" s="2" t="s">
        <v>67</v>
      </c>
      <c r="R1" s="2" t="s">
        <v>68</v>
      </c>
      <c r="S1" s="2" t="s">
        <v>69</v>
      </c>
      <c r="T1" s="2" t="s">
        <v>70</v>
      </c>
      <c r="U1" s="2" t="s">
        <v>71</v>
      </c>
    </row>
    <row r="2" s="1" customFormat="1" spans="1:21">
      <c r="A2" s="3">
        <v>18099054188</v>
      </c>
      <c r="B2" s="1" t="s">
        <v>72</v>
      </c>
      <c r="C2" s="1" t="s">
        <v>73</v>
      </c>
      <c r="D2" s="1" t="s">
        <v>74</v>
      </c>
      <c r="E2" s="1" t="s">
        <v>31</v>
      </c>
      <c r="F2" s="1" t="s">
        <v>75</v>
      </c>
      <c r="G2" s="1" t="s">
        <v>76</v>
      </c>
      <c r="H2" s="1" t="s">
        <v>77</v>
      </c>
      <c r="I2" s="1" t="s">
        <v>78</v>
      </c>
      <c r="J2" s="1" t="s">
        <v>79</v>
      </c>
      <c r="K2" s="1" t="s">
        <v>78</v>
      </c>
      <c r="L2" s="1" t="s">
        <v>78</v>
      </c>
      <c r="M2" s="1" t="s">
        <v>80</v>
      </c>
      <c r="N2" s="1" t="s">
        <v>80</v>
      </c>
      <c r="O2" s="1" t="s">
        <v>81</v>
      </c>
      <c r="P2" s="1" t="s">
        <v>82</v>
      </c>
      <c r="Q2" s="1" t="s">
        <v>83</v>
      </c>
      <c r="R2" s="1" t="s">
        <v>84</v>
      </c>
      <c r="S2" s="1" t="s">
        <v>85</v>
      </c>
      <c r="T2" s="1" t="s">
        <v>86</v>
      </c>
      <c r="U2" s="1" t="s">
        <v>87</v>
      </c>
    </row>
    <row r="3" s="1" customFormat="1" spans="1:21">
      <c r="A3" s="3">
        <v>18121668440</v>
      </c>
      <c r="B3" s="1" t="s">
        <v>75</v>
      </c>
      <c r="C3" s="1" t="s">
        <v>88</v>
      </c>
      <c r="D3" s="1" t="s">
        <v>89</v>
      </c>
      <c r="E3" s="1" t="s">
        <v>44</v>
      </c>
      <c r="F3" s="1" t="s">
        <v>75</v>
      </c>
      <c r="G3" s="1" t="s">
        <v>76</v>
      </c>
      <c r="H3" s="1" t="s">
        <v>77</v>
      </c>
      <c r="I3" s="1" t="s">
        <v>90</v>
      </c>
      <c r="J3" s="1" t="s">
        <v>79</v>
      </c>
      <c r="K3" s="1" t="s">
        <v>90</v>
      </c>
      <c r="L3" s="1" t="s">
        <v>90</v>
      </c>
      <c r="M3" s="1" t="s">
        <v>80</v>
      </c>
      <c r="N3" s="1" t="s">
        <v>80</v>
      </c>
      <c r="O3" s="1" t="s">
        <v>81</v>
      </c>
      <c r="P3" s="1" t="s">
        <v>82</v>
      </c>
      <c r="Q3" s="1" t="s">
        <v>83</v>
      </c>
      <c r="R3" s="1" t="s">
        <v>91</v>
      </c>
      <c r="S3" s="1" t="s">
        <v>85</v>
      </c>
      <c r="T3" s="1" t="s">
        <v>86</v>
      </c>
      <c r="U3" s="1" t="s">
        <v>92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2022-07-01T01:53:11Z</dcterms:created>
  <dcterms:modified xsi:type="dcterms:W3CDTF">2022-07-01T02:00:20Z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CAC9EB37139A43CCA0B1FD441BA57125</vt:lpwstr>
  </property>
  <property fmtid="{D5CDD505-2E9C-101B-9397-08002B2CF9AE}" pid="3" name="KSOProductBuildVer">
    <vt:lpwstr>2052-11.1.0.11830</vt:lpwstr>
  </property>
</Properties>
</file>