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<sst xmlns="http://schemas.openxmlformats.org/spreadsheetml/2006/main" count="150" uniqueCount="91">
  <si>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</si>
  <si>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</si>
  <si>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</si>
  <si>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</si>
  <si>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</si>
  <si>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</si>
  <si>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</si>
  <si>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</si>
  <si>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</si>
  <si>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</si>
  <si>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</si>
  <si>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</si>
  <si>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</si>
  <si>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</si>
  <si>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</si>
  <si>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</si>
  <si>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</si>
  <si>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</si>
  <si>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</si>
  <si>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</si>
  <si>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</si>
  <si>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</si>
  <si>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</si>
  <si>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</si>
  <si>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</si>
  <si>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18198072364	</t>
  </si>
  <si>
    <t>Ctrip</t>
  </si>
  <si>
    <t>正常</t>
  </si>
  <si>
    <t>[贵阳]城市便捷酒店(贵阳国际会展中心金融城店)(71586838)</t>
  </si>
  <si>
    <t>标准大床房&lt;双人入住&gt;&lt;内宾&gt;&lt;预付&gt;&lt;无早&gt;</t>
  </si>
  <si>
    <t>CNY</t>
  </si>
  <si>
    <t>张崇虎</t>
  </si>
  <si>
    <t>CA11323220701CNY</t>
  </si>
  <si>
    <t>未提现</t>
  </si>
  <si>
    <t>携程开票</t>
  </si>
  <si>
    <t xml:space="preserve">	</t>
  </si>
  <si>
    <t xml:space="preserve">18209899203	</t>
  </si>
  <si>
    <t>[佛山]佛山顺德碧桂园总部亚朵酒店(89920594)</t>
  </si>
  <si>
    <t>雅致大床房&lt;双人入住&gt;&lt;内宾&gt;&lt;预付&gt;&lt;单早&gt;</t>
  </si>
  <si>
    <t>刘莎</t>
  </si>
  <si>
    <t xml:space="preserve">18217061982	</t>
  </si>
  <si>
    <t>[昆山]昆山永大商业广场亚朵酒店(89920543)</t>
  </si>
  <si>
    <t>高级大床房&lt;双人入住&gt;&lt;内宾&gt;&lt;预付&gt;&lt;单早&gt;</t>
  </si>
  <si>
    <t>杜波,张恒</t>
  </si>
  <si>
    <t>，</t>
  </si>
  <si>
    <t>A220701104627481</t>
  </si>
  <si>
    <t>CNY / HKD 当前参考汇率: 1.171345111</t>
  </si>
  <si>
    <t>总计：1813.46 CNY/
2124.19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</si>
  <si>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</si>
  <si>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</si>
  <si>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</si>
  <si>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</si>
  <si>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</si>
  <si>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</si>
  <si>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</si>
  <si>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</si>
  <si>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</si>
  <si>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</si>
  <si>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</si>
  <si>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</si>
  <si>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</si>
  <si>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</si>
  <si>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</si>
  <si>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</si>
  <si>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</si>
  <si>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</si>
  <si>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2022-06-27</t>
  </si>
  <si>
    <t>2604242</t>
  </si>
  <si>
    <t>昆山永大商业广场亚朵酒店</t>
  </si>
  <si>
    <t>2022-06-28</t>
  </si>
  <si>
    <t>退房日月结</t>
  </si>
  <si>
    <t>740.74</t>
  </si>
  <si>
    <t>RMB</t>
  </si>
  <si>
    <t>0</t>
  </si>
  <si>
    <t>0.00</t>
  </si>
  <si>
    <t>携程汇智国内直连</t>
  </si>
  <si>
    <t>1861</t>
  </si>
  <si>
    <t>2022-06-27 11:22:32</t>
  </si>
  <si>
    <t>否</t>
  </si>
  <si>
    <t>汇智国际旅游发展有限公司</t>
  </si>
  <si>
    <t>直连</t>
  </si>
  <si>
    <t>2022-06-26</t>
  </si>
  <si>
    <t>2603360</t>
  </si>
  <si>
    <t>佛山顺德碧桂园总部亚朵酒店</t>
  </si>
  <si>
    <t>623.68</t>
  </si>
  <si>
    <t>2022-06-26 10:35:12</t>
  </si>
  <si>
    <t>2022-06-24</t>
  </si>
  <si>
    <t>2601884</t>
  </si>
  <si>
    <t>城市便捷酒店(贵阳国际会展中心金融城店)</t>
  </si>
  <si>
    <t>449.04</t>
  </si>
  <si>
    <t>2022-06-24 20:52:19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</si>
</sst>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44736</v>
      </c>
      <c r="G2" s="6">
        <v>44740</v>
      </c>
      <c r="H2" s="4">
        <v>1</v>
      </c>
      <c r="I2" s="4">
        <v>4</v>
      </c>
      <c r="J2" s="4">
        <v>4</v>
      </c>
      <c r="K2" s="4" t="s">
        <v>30</v>
      </c>
      <c r="L2" s="4">
        <v>449.04</v>
      </c>
      <c r="M2" s="4">
        <v>449.04</v>
      </c>
      <c r="N2" s="4" t="s">
        <v>31</v>
      </c>
      <c r="O2" s="4" t="s">
        <v>32</v>
      </c>
      <c r="P2" s="4" t="s">
        <v>33</v>
      </c>
      <c r="Q2" s="4">
        <v>0</v>
      </c>
      <c r="R2" s="7">
        <v>44736</v>
      </c>
      <c r="S2" s="6">
        <v>44743</v>
      </c>
      <c r="T2" s="4" t="s">
        <v>34</v>
      </c>
      <c r="U2" s="4">
        <v>449.04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44738</v>
      </c>
      <c r="G3" s="6">
        <v>44740</v>
      </c>
      <c r="H3" s="4">
        <v>1</v>
      </c>
      <c r="I3" s="4">
        <v>2</v>
      </c>
      <c r="J3" s="4">
        <v>2</v>
      </c>
      <c r="K3" s="4" t="s">
        <v>30</v>
      </c>
      <c r="L3" s="4">
        <v>623.68</v>
      </c>
      <c r="M3" s="4">
        <v>623.68</v>
      </c>
      <c r="N3" s="4" t="s">
        <v>39</v>
      </c>
      <c r="O3" s="4" t="s">
        <v>32</v>
      </c>
      <c r="P3" s="4" t="s">
        <v>33</v>
      </c>
      <c r="Q3" s="4">
        <v>0</v>
      </c>
      <c r="R3" s="7">
        <v>44738</v>
      </c>
      <c r="S3" s="6">
        <v>44743</v>
      </c>
      <c r="T3" s="4" t="s">
        <v>34</v>
      </c>
      <c r="U3" s="4">
        <v>623.68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44739</v>
      </c>
      <c r="G4" s="6">
        <v>44740</v>
      </c>
      <c r="H4" s="4">
        <v>2</v>
      </c>
      <c r="I4" s="4">
        <v>1</v>
      </c>
      <c r="J4" s="4">
        <v>2</v>
      </c>
      <c r="K4" s="4" t="s">
        <v>30</v>
      </c>
      <c r="L4" s="4">
        <v>740.74</v>
      </c>
      <c r="M4" s="4">
        <v>740.74</v>
      </c>
      <c r="N4" s="4" t="s">
        <v>43</v>
      </c>
      <c r="O4" s="4" t="s">
        <v>32</v>
      </c>
      <c r="P4" s="4" t="s">
        <v>33</v>
      </c>
      <c r="Q4" s="4">
        <v>0</v>
      </c>
      <c r="R4" s="7">
        <v>44739</v>
      </c>
      <c r="S4" s="6">
        <v>44743</v>
      </c>
      <c r="T4" s="4" t="s">
        <v>34</v>
      </c>
      <c r="U4" s="4">
        <v>740.74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18198072364</v>
      </c>
      <c r="B2" s="6">
        <v>44736</v>
      </c>
      <c r="C2" s="6">
        <v>44740</v>
      </c>
      <c r="D2" s="4">
        <v>449.04</v>
      </c>
      <c r="E2" s="4" t="str">
        <f>VLOOKUP(A2,HOP!A:L,12,0)</f>
        <v>449.04</v>
      </c>
      <c r="F2" s="4" t="str">
        <f>VLOOKUP(A2,HOP!A:C,3,0)</f>
        <v>2601884</v>
      </c>
      <c r="G2" s="4">
        <f>D2-E2</f>
        <v>0</v>
      </c>
      <c r="H2" s="4" t="str">
        <f>$H$1&amp;F2</f>
        <v>，2601884</v>
      </c>
      <c r="I2" s="4" t="str">
        <f>VLOOKUP(A2,HOP!A:U,21,0)</f>
        <v>直连</v>
      </c>
    </row>
    <row r="3" s="4" customFormat="1" spans="1:9">
      <c r="A3" s="5">
        <v>18209899203</v>
      </c>
      <c r="B3" s="6">
        <v>44738</v>
      </c>
      <c r="C3" s="6">
        <v>44740</v>
      </c>
      <c r="D3" s="4">
        <v>623.68</v>
      </c>
      <c r="E3" s="4" t="str">
        <f>VLOOKUP(A3,HOP!A:L,12,0)</f>
        <v>623.68</v>
      </c>
      <c r="F3" s="4" t="str">
        <f>VLOOKUP(A3,HOP!A:C,3,0)</f>
        <v>2603360</v>
      </c>
      <c r="G3" s="4">
        <f>D3-E3</f>
        <v>0</v>
      </c>
      <c r="H3" s="4" t="str">
        <f>$H$1&amp;F3</f>
        <v>，2603360</v>
      </c>
      <c r="I3" s="4" t="str">
        <f>VLOOKUP(A3,HOP!A:U,21,0)</f>
        <v>直连</v>
      </c>
    </row>
    <row r="4" s="4" customFormat="1" spans="1:9">
      <c r="A4" s="5">
        <v>18217061982</v>
      </c>
      <c r="B4" s="6">
        <v>44739</v>
      </c>
      <c r="C4" s="6">
        <v>44740</v>
      </c>
      <c r="D4" s="4">
        <v>740.74</v>
      </c>
      <c r="E4" s="4" t="str">
        <f>VLOOKUP(A4,HOP!A:L,12,0)</f>
        <v>740.74</v>
      </c>
      <c r="F4" s="4" t="str">
        <f>VLOOKUP(A4,HOP!A:C,3,0)</f>
        <v>2604242</v>
      </c>
      <c r="G4" s="4">
        <f>D4-E4</f>
        <v>0</v>
      </c>
      <c r="H4" s="4" t="str">
        <f>$H$1&amp;F4</f>
        <v>，2604242</v>
      </c>
      <c r="I4" s="4" t="str">
        <f>VLOOKUP(A4,HOP!A:U,21,0)</f>
        <v>直连</v>
      </c>
    </row>
    <row r="6" spans="4:4">
      <c r="D6" s="4">
        <f>SUM(D2:D5)</f>
        <v>1813.46</v>
      </c>
    </row>
    <row r="12" spans="1:1">
      <c r="A12" s="4" t="s">
        <v>45</v>
      </c>
    </row>
    <row r="13" spans="1:1">
      <c r="A13" s="4" t="s">
        <v>46</v>
      </c>
    </row>
    <row r="14" spans="1:1">
      <c r="A14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E42" sqref="E42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</row>
    <row r="2" s="1" customFormat="1" spans="1:21">
      <c r="A2" s="3">
        <v>18217061982</v>
      </c>
      <c r="B2" s="1" t="s">
        <v>66</v>
      </c>
      <c r="C2" s="1" t="s">
        <v>67</v>
      </c>
      <c r="D2" s="1" t="s">
        <v>68</v>
      </c>
      <c r="E2" s="1" t="s">
        <v>43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</row>
    <row r="3" s="1" customFormat="1" spans="1:21">
      <c r="A3" s="3">
        <v>18209899203</v>
      </c>
      <c r="B3" s="1" t="s">
        <v>81</v>
      </c>
      <c r="C3" s="1" t="s">
        <v>82</v>
      </c>
      <c r="D3" s="1" t="s">
        <v>83</v>
      </c>
      <c r="E3" s="1" t="s">
        <v>39</v>
      </c>
      <c r="F3" s="1" t="s">
        <v>81</v>
      </c>
      <c r="G3" s="1" t="s">
        <v>69</v>
      </c>
      <c r="H3" s="1" t="s">
        <v>70</v>
      </c>
      <c r="I3" s="1" t="s">
        <v>84</v>
      </c>
      <c r="J3" s="1" t="s">
        <v>72</v>
      </c>
      <c r="K3" s="1" t="s">
        <v>84</v>
      </c>
      <c r="L3" s="1" t="s">
        <v>84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85</v>
      </c>
      <c r="S3" s="1" t="s">
        <v>78</v>
      </c>
      <c r="T3" s="1" t="s">
        <v>79</v>
      </c>
      <c r="U3" s="1" t="s">
        <v>80</v>
      </c>
    </row>
    <row r="4" s="1" customFormat="1" spans="1:21">
      <c r="A4" s="3">
        <v>18198072364</v>
      </c>
      <c r="B4" s="1" t="s">
        <v>86</v>
      </c>
      <c r="C4" s="1" t="s">
        <v>87</v>
      </c>
      <c r="D4" s="1" t="s">
        <v>88</v>
      </c>
      <c r="E4" s="1" t="s">
        <v>31</v>
      </c>
      <c r="F4" s="1" t="s">
        <v>86</v>
      </c>
      <c r="G4" s="1" t="s">
        <v>69</v>
      </c>
      <c r="H4" s="1" t="s">
        <v>70</v>
      </c>
      <c r="I4" s="1" t="s">
        <v>89</v>
      </c>
      <c r="J4" s="1" t="s">
        <v>72</v>
      </c>
      <c r="K4" s="1" t="s">
        <v>89</v>
      </c>
      <c r="L4" s="1" t="s">
        <v>89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76</v>
      </c>
      <c r="R4" s="1" t="s">
        <v>90</v>
      </c>
      <c r="S4" s="1" t="s">
        <v>78</v>
      </c>
      <c r="T4" s="1" t="s">
        <v>79</v>
      </c>
      <c r="U4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2022-07-01T02:08:22Z</dcterms:created>
  <dcterms:modified xsi:type="dcterms:W3CDTF">2022-07-01T02:42:46Z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C477A31441BC4849B1BC6771F37927E6</vt:lpwstr>
  </property>
  <property fmtid="{D5CDD505-2E9C-101B-9397-08002B2CF9AE}" pid="3" name="KSOProductBuildVer">
    <vt:lpwstr>2052-11.1.0.11830</vt:lpwstr>
  </property>
</Properties>
</file>