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<sst xmlns="http://schemas.openxmlformats.org/spreadsheetml/2006/main" count="803" uniqueCount="341">
  <si>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</si>
  <si>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</si>
  <si>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</si>
  <si>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</si>
  <si>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</si>
  <si>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</si>
  <si>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</si>
  <si>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</si>
  <si>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</si>
  <si>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</si>
  <si>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</si>
  <si>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</si>
  <si>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</si>
  <si>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</si>
  <si>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</si>
  <si>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</si>
  <si>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</si>
  <si>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</si>
  <si>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</si>
  <si>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</si>
  <si>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</si>
  <si>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</si>
  <si>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</si>
  <si>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</si>
  <si>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</si>
  <si>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17696163798	</t>
  </si>
  <si>
    <t>Ctrip</t>
  </si>
  <si>
    <t>正常</t>
  </si>
  <si>
    <t>[雷丁]马尔迈松雷丁酒店(Malmaison Reading)(39577590)</t>
  </si>
  <si>
    <t>标准双人间&lt;不退款&gt;&lt;2人入住&gt;</t>
  </si>
  <si>
    <t>USD</t>
  </si>
  <si>
    <t>Luz/MarthaCaroline</t>
  </si>
  <si>
    <t>CA6352220704USD-W</t>
  </si>
  <si>
    <t>未提现</t>
  </si>
  <si>
    <t>携程开票</t>
  </si>
  <si>
    <t xml:space="preserve">2477554	</t>
  </si>
  <si>
    <t xml:space="preserve">EXP-1912552336	</t>
  </si>
  <si>
    <t xml:space="preserve">17949715476	</t>
  </si>
  <si>
    <t>[瓜拉龙运]登嘉楼丹绒佳拉月之影度假村- 全球奢华精品酒店(Tanjong Jara Resort - Small Luxury Hotels of the World)(12626807)</t>
  </si>
  <si>
    <t>邦布房&lt;2人入住&gt;&lt;不退款&gt;</t>
  </si>
  <si>
    <t>ONG/ZHEN YANG</t>
  </si>
  <si>
    <t xml:space="preserve">2554635	</t>
  </si>
  <si>
    <t xml:space="preserve">153858795	</t>
  </si>
  <si>
    <t xml:space="preserve">17968047253	</t>
  </si>
  <si>
    <t>[拉斯维加斯]航空酒店(Aviation Inn)(40016603)</t>
  </si>
  <si>
    <t>高级客房1张特大床&lt;2人入住&gt;&lt;不退款&gt;</t>
  </si>
  <si>
    <t>Hopkins/Spencer Robert</t>
  </si>
  <si>
    <t xml:space="preserve">2558243	</t>
  </si>
  <si>
    <t xml:space="preserve">17116141	</t>
  </si>
  <si>
    <t xml:space="preserve">17973571311	</t>
  </si>
  <si>
    <t>[多伦多]多伦多当谷套房酒店(Toronto Don Valley Hotel and Suites)(16130822)</t>
  </si>
  <si>
    <t>花园豪华房（1张特大床）(至少连住2晚及以上)&lt;2人入住&gt;&lt;不退款&gt;</t>
  </si>
  <si>
    <t>Ahmed/Zainab</t>
  </si>
  <si>
    <t xml:space="preserve">2559940	</t>
  </si>
  <si>
    <t xml:space="preserve">CI3X06U9	</t>
  </si>
  <si>
    <t xml:space="preserve">18009172401	</t>
  </si>
  <si>
    <t>[西普谢瓦纳]范布伦酒店(Van Buren Hotel)(40066319)</t>
  </si>
  <si>
    <t>2间大床房&lt;2人入住&gt;&lt;不退款&gt;</t>
  </si>
  <si>
    <t>Eaton/Steven</t>
  </si>
  <si>
    <t xml:space="preserve">2566076	</t>
  </si>
  <si>
    <t xml:space="preserve">15989	</t>
  </si>
  <si>
    <t xml:space="preserve">18019986577	</t>
  </si>
  <si>
    <t>[多伦多]多伦多中心假日酒店(Holiday Inn Toronto Downtown Centre, an Ihg Hotel)(8721625)</t>
  </si>
  <si>
    <t>标准房&lt;2人入住&gt;&lt;不退款&gt;</t>
  </si>
  <si>
    <t>Reid/Jamie</t>
  </si>
  <si>
    <t xml:space="preserve">2568603	</t>
  </si>
  <si>
    <t xml:space="preserve">42140889	</t>
  </si>
  <si>
    <t xml:space="preserve">18031506802	</t>
  </si>
  <si>
    <t>[巴黎]海贝图酒店(Hotel Habituel)(39534885)</t>
  </si>
  <si>
    <t>套房&lt;不退款&gt;&lt;2人入住&gt;</t>
  </si>
  <si>
    <t>Cull/Conleth</t>
  </si>
  <si>
    <t xml:space="preserve">	</t>
  </si>
  <si>
    <t xml:space="preserve">1951911755	</t>
  </si>
  <si>
    <t xml:space="preserve">18034701579	</t>
  </si>
  <si>
    <t>[柯韩热维耶]普瑞米尔经典安内西南部克朗杰维耶酒店(Premiere Classe Annecy Sud - Cran Gevrier)(39497423)</t>
  </si>
  <si>
    <t>标准间1双人床&lt;不退款&gt;&lt;2人入住&gt;</t>
  </si>
  <si>
    <t>Nelly/Charly</t>
  </si>
  <si>
    <t xml:space="preserve">33700UC001695	</t>
  </si>
  <si>
    <t>取消</t>
  </si>
  <si>
    <t xml:space="preserve">18076256726	</t>
  </si>
  <si>
    <t>Reesor/Josh</t>
  </si>
  <si>
    <t xml:space="preserve">2581489	</t>
  </si>
  <si>
    <t xml:space="preserve">41628486	</t>
  </si>
  <si>
    <t xml:space="preserve">18087520523	</t>
  </si>
  <si>
    <t>[Nakipoglu Mahallesi]奴恩酒店(Nun Hotel)(39515579)</t>
  </si>
  <si>
    <t>wei Zhuo/Jia,wei Zhuo/Jia</t>
  </si>
  <si>
    <t xml:space="preserve">18127839476	</t>
  </si>
  <si>
    <t>[韦斯特利]逸景酒店(Pleasant View Inn)(39964404)</t>
  </si>
  <si>
    <t>客房, 1 张特大床, 部分海洋景观(至少连住2晚及以上)&lt;2人入住&gt;&lt;不退款&gt;</t>
  </si>
  <si>
    <t>Ilse/Linda Elaine</t>
  </si>
  <si>
    <t xml:space="preserve">2592255	</t>
  </si>
  <si>
    <t xml:space="preserve">1960481058	</t>
  </si>
  <si>
    <t xml:space="preserve">18133501927	</t>
  </si>
  <si>
    <t>[卡瑞]梅顿酒店(The Mayton)(39919543)</t>
  </si>
  <si>
    <t>豪华客房1张特大床&lt;不退款&gt;&lt;2人入住&gt;</t>
  </si>
  <si>
    <t>Dodsworth/David,Pyle/Marcus</t>
  </si>
  <si>
    <t xml:space="preserve">L7VMTZW95T	</t>
  </si>
  <si>
    <t xml:space="preserve">18166960310	</t>
  </si>
  <si>
    <t>[帕萨迪纳]帕萨迪纳何维酒店(Hotel le Reve Pasadena)(21896898)</t>
  </si>
  <si>
    <t>标准特大床房&lt;2人入住&gt;&lt;不退款&gt;</t>
  </si>
  <si>
    <t>Veorora/Airinlana</t>
  </si>
  <si>
    <t xml:space="preserve">2597774	</t>
  </si>
  <si>
    <t xml:space="preserve">EXP-1963240228	</t>
  </si>
  <si>
    <t xml:space="preserve">18197274330	</t>
  </si>
  <si>
    <t>[布里斯托尔]布里斯托尔酒店(Lodge at Bristol)(39510371)</t>
  </si>
  <si>
    <t>双人间&lt;不退款&gt;&lt;2人入住&gt;</t>
  </si>
  <si>
    <t>Phillips/Michelle</t>
  </si>
  <si>
    <t xml:space="preserve">2601703	</t>
  </si>
  <si>
    <t xml:space="preserve">acknowledge	</t>
  </si>
  <si>
    <t xml:space="preserve">18203008195	</t>
  </si>
  <si>
    <t>[塔尔萨]河灵娱乐场度假村(River Spirit Casino Resort)(39902450)</t>
  </si>
  <si>
    <t>2张大床房(至少连住2晚及以上)&lt;2人入住&gt;&lt;不退款&gt;</t>
  </si>
  <si>
    <t>Peters/Elizabeth Faith</t>
  </si>
  <si>
    <t xml:space="preserve">SPDALFU17	</t>
  </si>
  <si>
    <t xml:space="preserve">18209306525	</t>
  </si>
  <si>
    <t>[布尤切克梅奇]埃泽高级休闲酒店(Eser Premium Hotel &amp; Spa)(22764487)</t>
  </si>
  <si>
    <t>独有房(至少连住2晚及以上)&lt;2人入住&gt;&lt;不退款&gt;&lt;早餐&gt;</t>
  </si>
  <si>
    <t>Alannaz/Abdulaziz</t>
  </si>
  <si>
    <t xml:space="preserve">2603236	</t>
  </si>
  <si>
    <t xml:space="preserve">18209402461	</t>
  </si>
  <si>
    <t>[纽约]庞德时代酒店(Pod Times Square)(46890036)</t>
  </si>
  <si>
    <t>全庞德房&lt;不退款&gt;&lt;2人入住&gt;</t>
  </si>
  <si>
    <t>Murphy/Maureen</t>
  </si>
  <si>
    <t xml:space="preserve">686633380	</t>
  </si>
  <si>
    <t xml:space="preserve">18214501518	</t>
  </si>
  <si>
    <t>[Sariharjo]日惹阿兰娜会议酒店(The Alana Hotel &amp; Convention Center Yogyakarta)(16130577)</t>
  </si>
  <si>
    <t>豪华房(双人床或双床)&lt;2人入住&gt;&lt;不退款&gt;</t>
  </si>
  <si>
    <t>Suntoro/Dipo</t>
  </si>
  <si>
    <t xml:space="preserve">2603800	</t>
  </si>
  <si>
    <t xml:space="preserve">18220950235	</t>
  </si>
  <si>
    <t>[西南县]槟城海精品酒店8(8 Boutique by The Sea Hotel Penang)(48374273)</t>
  </si>
  <si>
    <t>山景高级房(至少连住2晚及以上)&lt;2人入住&gt;&lt;不退款&gt;</t>
  </si>
  <si>
    <t>Azrai/Adam</t>
  </si>
  <si>
    <t xml:space="preserve">18224611046	</t>
  </si>
  <si>
    <t>[纽约]华盛顿广场酒店(Washington Square Hotel)(16122324)</t>
  </si>
  <si>
    <t>高级大号床房&lt;不退款&gt;&lt;2人入住&gt;</t>
  </si>
  <si>
    <t>Winer/Jonathan</t>
  </si>
  <si>
    <t xml:space="preserve">2604969	</t>
  </si>
  <si>
    <t xml:space="preserve">18226546550	</t>
  </si>
  <si>
    <t>[森瓦利]太阳谷度假村(Sun Valley Resort)(39986610)</t>
  </si>
  <si>
    <t>豪华特大床房&lt;不退款&gt;&lt;2人入住&gt;</t>
  </si>
  <si>
    <t>Cutler/Nathan</t>
  </si>
  <si>
    <t xml:space="preserve">112160203	</t>
  </si>
  <si>
    <t xml:space="preserve">18236560680	</t>
  </si>
  <si>
    <t>[吉隆坡]如玛吉隆玻市中心高级大酒店(The RuMa Hotel and Residences)(39571171)</t>
  </si>
  <si>
    <t>豪华特大床房&lt;2人入住&gt;&lt;不退款&gt;</t>
  </si>
  <si>
    <t>So/Cek Yee</t>
  </si>
  <si>
    <t xml:space="preserve">2606496	</t>
  </si>
  <si>
    <t xml:space="preserve">18240702718	</t>
  </si>
  <si>
    <t>[波德申]迪克森海中天港口(Avillion Port Dickson)(8981951)</t>
  </si>
  <si>
    <t>水上小屋&lt;2人入住&gt;&lt;不退款&gt;</t>
  </si>
  <si>
    <t>MOHAMMAD/HAIERY</t>
  </si>
  <si>
    <t xml:space="preserve">298598	</t>
  </si>
  <si>
    <t>，</t>
  </si>
  <si>
    <t>A220704114616481</t>
  </si>
  <si>
    <t>A220704114702481</t>
  </si>
  <si>
    <t>USD / THB 当前参考汇率: 35.671</t>
  </si>
  <si>
    <t>总计： 5555 USD/
198152.41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</si>
  <si>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</si>
  <si>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</si>
  <si>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</si>
  <si>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</si>
  <si>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</si>
  <si>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</si>
  <si>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</si>
  <si>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</si>
  <si>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</si>
  <si>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</si>
  <si>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</si>
  <si>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</si>
  <si>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</si>
  <si>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</si>
  <si>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</si>
  <si>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</si>
  <si>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</si>
  <si>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</si>
  <si>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2022-03-22</t>
  </si>
  <si>
    <t>2477554</t>
  </si>
  <si>
    <t>马尔迈松雷丁酒店</t>
  </si>
  <si>
    <t>Luz MarthaCaroline</t>
  </si>
  <si>
    <t>2022-06-30</t>
  </si>
  <si>
    <t>2022-07-02</t>
  </si>
  <si>
    <t>退房日周结</t>
  </si>
  <si>
    <t>3630.56</t>
  </si>
  <si>
    <t>570.00</t>
  </si>
  <si>
    <t>0</t>
  </si>
  <si>
    <t>0.00</t>
  </si>
  <si>
    <t>携程国际直连(CIT)</t>
  </si>
  <si>
    <t>01.011176</t>
  </si>
  <si>
    <t>2022-03-22 02:25:33</t>
  </si>
  <si>
    <t>否</t>
  </si>
  <si>
    <t>汇智国际旅游发展有限公司</t>
  </si>
  <si>
    <t>直连</t>
  </si>
  <si>
    <t>2022-05-18</t>
  </si>
  <si>
    <t>2554635</t>
  </si>
  <si>
    <t>月之影度假村</t>
  </si>
  <si>
    <t>ONG ZHEN YANG</t>
  </si>
  <si>
    <t>4829.35</t>
  </si>
  <si>
    <t>710.00</t>
  </si>
  <si>
    <t>2022-05-18 14:01:30</t>
  </si>
  <si>
    <t>直采</t>
  </si>
  <si>
    <t>2022-05-21</t>
  </si>
  <si>
    <t>2558243</t>
  </si>
  <si>
    <t>民航酒店</t>
  </si>
  <si>
    <t>Hopkins Spencer Robert</t>
  </si>
  <si>
    <t>2022-07-01</t>
  </si>
  <si>
    <t>2022-07-03</t>
  </si>
  <si>
    <t>1126.89</t>
  </si>
  <si>
    <t>168.00</t>
  </si>
  <si>
    <t>2022-05-21 03:23:12</t>
  </si>
  <si>
    <t>2022-05-22</t>
  </si>
  <si>
    <t>2559940</t>
  </si>
  <si>
    <t>多伦多当谷套房酒店</t>
  </si>
  <si>
    <t>Ahmed Zainab</t>
  </si>
  <si>
    <t>1931.82</t>
  </si>
  <si>
    <t>288.00</t>
  </si>
  <si>
    <t>2022-05-22 11:02:27</t>
  </si>
  <si>
    <t>2022-05-28</t>
  </si>
  <si>
    <t>2566076</t>
  </si>
  <si>
    <t>范布伦酒店</t>
  </si>
  <si>
    <t>Eaton Steven</t>
  </si>
  <si>
    <t>825.91</t>
  </si>
  <si>
    <t>123.00</t>
  </si>
  <si>
    <t>2022-05-28 03:57:36</t>
  </si>
  <si>
    <t>2022-05-29</t>
  </si>
  <si>
    <t>2568603</t>
  </si>
  <si>
    <t>多伦多中心假日酒店</t>
  </si>
  <si>
    <t>Reid Jamie</t>
  </si>
  <si>
    <t>1134.78</t>
  </si>
  <si>
    <t>169.00</t>
  </si>
  <si>
    <t>2022-05-29 22:20:51</t>
  </si>
  <si>
    <t>2022-06-01</t>
  </si>
  <si>
    <t>2571774</t>
  </si>
  <si>
    <t>哈比图耶酒店</t>
  </si>
  <si>
    <t>Cull Conleth</t>
  </si>
  <si>
    <t>2728.17</t>
  </si>
  <si>
    <t>408.00</t>
  </si>
  <si>
    <t>2022-06-01 07:58:52</t>
  </si>
  <si>
    <t>2572609</t>
  </si>
  <si>
    <t>高级安内西南部克朗杰维耶酒店</t>
  </si>
  <si>
    <t>Nelly Charly</t>
  </si>
  <si>
    <t>2022-06-26</t>
  </si>
  <si>
    <t>2022-06-27</t>
  </si>
  <si>
    <t>320.96</t>
  </si>
  <si>
    <t>48.00</t>
  </si>
  <si>
    <t>-47</t>
  </si>
  <si>
    <t>-320</t>
  </si>
  <si>
    <t>--</t>
  </si>
  <si>
    <t>2022-06-08</t>
  </si>
  <si>
    <t>2581489</t>
  </si>
  <si>
    <t>Reesor Josh</t>
  </si>
  <si>
    <t>2022-06-28</t>
  </si>
  <si>
    <t>2022-06-29</t>
  </si>
  <si>
    <t>1129.80</t>
  </si>
  <si>
    <t>2022-06-08 21:28:00</t>
  </si>
  <si>
    <t>2022-06-10</t>
  </si>
  <si>
    <t>2584529</t>
  </si>
  <si>
    <t>努恩酒店</t>
  </si>
  <si>
    <t>wei Zhuo Jia,wei Zhuo Jia</t>
  </si>
  <si>
    <t>187.82</t>
  </si>
  <si>
    <t>28.00</t>
  </si>
  <si>
    <t>2022-06-10 15:44:18</t>
  </si>
  <si>
    <t>2022-06-16</t>
  </si>
  <si>
    <t>2592255</t>
  </si>
  <si>
    <t>美景度假村</t>
  </si>
  <si>
    <t>Ilse Linda Elaine</t>
  </si>
  <si>
    <t>4778.87</t>
  </si>
  <si>
    <t>2022-06-16 02:45:38</t>
  </si>
  <si>
    <t>2593349</t>
  </si>
  <si>
    <t>梅顿旅馆</t>
  </si>
  <si>
    <t>Dodsworth David,Pyle Marcus</t>
  </si>
  <si>
    <t>1406.74</t>
  </si>
  <si>
    <t>209.00</t>
  </si>
  <si>
    <t>2022-06-16 22:45:32</t>
  </si>
  <si>
    <t>2022-06-21</t>
  </si>
  <si>
    <t>2597774</t>
  </si>
  <si>
    <t>帕萨迪纳何维酒店</t>
  </si>
  <si>
    <t>Veorora Airinlana</t>
  </si>
  <si>
    <t>771.39</t>
  </si>
  <si>
    <t>115.00</t>
  </si>
  <si>
    <t>2022-06-21 02:50:28</t>
  </si>
  <si>
    <t>2022-06-24</t>
  </si>
  <si>
    <t>2601703</t>
  </si>
  <si>
    <t>布里斯托尔酒店</t>
  </si>
  <si>
    <t>Phillips Michelle</t>
  </si>
  <si>
    <t>657.99</t>
  </si>
  <si>
    <t>98.00</t>
  </si>
  <si>
    <t>2022-06-24 18:35:55</t>
  </si>
  <si>
    <t>2022-06-25</t>
  </si>
  <si>
    <t>2602525</t>
  </si>
  <si>
    <t>河灵娱乐场度假村</t>
  </si>
  <si>
    <t>Peters Elizabeth Faith</t>
  </si>
  <si>
    <t>3070.98</t>
  </si>
  <si>
    <t>458.00</t>
  </si>
  <si>
    <t>2022-06-25 12:30:53</t>
  </si>
  <si>
    <t>2603236</t>
  </si>
  <si>
    <t>埃泽高级休闲酒店</t>
  </si>
  <si>
    <t>Alannaz Abdulaziz</t>
  </si>
  <si>
    <t>657.11</t>
  </si>
  <si>
    <t>2022-06-26 05:32:31</t>
  </si>
  <si>
    <t>2603274</t>
  </si>
  <si>
    <t>庞德时代酒店</t>
  </si>
  <si>
    <t>Murphy Maureen</t>
  </si>
  <si>
    <t>1126.47</t>
  </si>
  <si>
    <t>2022-06-26 07:38:26</t>
  </si>
  <si>
    <t>2603800</t>
  </si>
  <si>
    <t xml:space="preserve">日惹阿兰娜会议酒店 </t>
  </si>
  <si>
    <t>Suntoro Dipo</t>
  </si>
  <si>
    <t>281.62</t>
  </si>
  <si>
    <t>42.00</t>
  </si>
  <si>
    <t>2022-06-26 19:10:31</t>
  </si>
  <si>
    <t>2604555</t>
  </si>
  <si>
    <t>槟城海精品酒店8</t>
  </si>
  <si>
    <t>Azrai Adam</t>
  </si>
  <si>
    <t>295.03</t>
  </si>
  <si>
    <t>44.00</t>
  </si>
  <si>
    <t>2022-06-27 17:10:56</t>
  </si>
  <si>
    <t>2604969</t>
  </si>
  <si>
    <t>华盛顿广场酒店</t>
  </si>
  <si>
    <t>Winer Jonathan</t>
  </si>
  <si>
    <t>1791.09</t>
  </si>
  <si>
    <t>267.00</t>
  </si>
  <si>
    <t>2022-06-28 03:30:50</t>
  </si>
  <si>
    <t>2605261</t>
  </si>
  <si>
    <t>太阳谷度假村</t>
  </si>
  <si>
    <t>Cutler Nathan</t>
  </si>
  <si>
    <t>3313.85</t>
  </si>
  <si>
    <t>494.00</t>
  </si>
  <si>
    <t>2022-06-28 14:02:56</t>
  </si>
  <si>
    <t>2606496</t>
  </si>
  <si>
    <t>如玛吉隆玻市中心高级大酒店</t>
  </si>
  <si>
    <t>So Cek Yee</t>
  </si>
  <si>
    <t>907.51</t>
  </si>
  <si>
    <t>135.00</t>
  </si>
  <si>
    <t>2022-06-29 16:22:51</t>
  </si>
  <si>
    <t>2606821</t>
  </si>
  <si>
    <t>迪克森海中天港口</t>
  </si>
  <si>
    <t>MOHAMMAD HAIERY</t>
  </si>
  <si>
    <t>564.67</t>
  </si>
  <si>
    <t>84.00</t>
  </si>
  <si>
    <t>2022-06-29 22:12:22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</si>
</sst>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44742</v>
      </c>
      <c r="G2" s="6">
        <v>44744</v>
      </c>
      <c r="H2" s="4">
        <v>1</v>
      </c>
      <c r="I2" s="4">
        <v>2</v>
      </c>
      <c r="J2" s="4">
        <v>2</v>
      </c>
      <c r="K2" s="4" t="s">
        <v>30</v>
      </c>
      <c r="L2" s="4">
        <v>570</v>
      </c>
      <c r="M2" s="4">
        <v>570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44642</v>
      </c>
      <c r="S2" s="6">
        <v>44746</v>
      </c>
      <c r="T2" s="4" t="s">
        <v>34</v>
      </c>
      <c r="U2" s="4">
        <v>570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44742</v>
      </c>
      <c r="G3" s="6">
        <v>44744</v>
      </c>
      <c r="H3" s="4">
        <v>2</v>
      </c>
      <c r="I3" s="4">
        <v>2</v>
      </c>
      <c r="J3" s="4">
        <v>4</v>
      </c>
      <c r="K3" s="4" t="s">
        <v>30</v>
      </c>
      <c r="L3" s="4">
        <v>710</v>
      </c>
      <c r="M3" s="4">
        <v>710</v>
      </c>
      <c r="N3" s="4" t="s">
        <v>40</v>
      </c>
      <c r="O3" s="4" t="s">
        <v>32</v>
      </c>
      <c r="P3" s="4" t="s">
        <v>33</v>
      </c>
      <c r="Q3" s="4">
        <v>0</v>
      </c>
      <c r="R3" s="7">
        <v>44699</v>
      </c>
      <c r="S3" s="6">
        <v>44746</v>
      </c>
      <c r="T3" s="4" t="s">
        <v>34</v>
      </c>
      <c r="U3" s="4">
        <v>710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44743</v>
      </c>
      <c r="G4" s="6">
        <v>44745</v>
      </c>
      <c r="H4" s="4">
        <v>1</v>
      </c>
      <c r="I4" s="4">
        <v>2</v>
      </c>
      <c r="J4" s="4">
        <v>2</v>
      </c>
      <c r="K4" s="4" t="s">
        <v>30</v>
      </c>
      <c r="L4" s="4">
        <v>168</v>
      </c>
      <c r="M4" s="4">
        <v>168</v>
      </c>
      <c r="N4" s="4" t="s">
        <v>46</v>
      </c>
      <c r="O4" s="4" t="s">
        <v>32</v>
      </c>
      <c r="P4" s="4" t="s">
        <v>33</v>
      </c>
      <c r="Q4" s="4">
        <v>0</v>
      </c>
      <c r="R4" s="7">
        <v>44702</v>
      </c>
      <c r="S4" s="6">
        <v>44746</v>
      </c>
      <c r="T4" s="4" t="s">
        <v>34</v>
      </c>
      <c r="U4" s="4">
        <v>168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44743</v>
      </c>
      <c r="G5" s="6">
        <v>44745</v>
      </c>
      <c r="H5" s="4">
        <v>1</v>
      </c>
      <c r="I5" s="4">
        <v>2</v>
      </c>
      <c r="J5" s="4">
        <v>2</v>
      </c>
      <c r="K5" s="4" t="s">
        <v>30</v>
      </c>
      <c r="L5" s="4">
        <v>288</v>
      </c>
      <c r="M5" s="4">
        <v>288</v>
      </c>
      <c r="N5" s="4" t="s">
        <v>52</v>
      </c>
      <c r="O5" s="4" t="s">
        <v>32</v>
      </c>
      <c r="P5" s="4" t="s">
        <v>33</v>
      </c>
      <c r="Q5" s="4">
        <v>0</v>
      </c>
      <c r="R5" s="7">
        <v>44703</v>
      </c>
      <c r="S5" s="6">
        <v>44746</v>
      </c>
      <c r="T5" s="4" t="s">
        <v>34</v>
      </c>
      <c r="U5" s="4">
        <v>288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44742</v>
      </c>
      <c r="G6" s="6">
        <v>44743</v>
      </c>
      <c r="H6" s="4">
        <v>1</v>
      </c>
      <c r="I6" s="4">
        <v>1</v>
      </c>
      <c r="J6" s="4">
        <v>1</v>
      </c>
      <c r="K6" s="4" t="s">
        <v>30</v>
      </c>
      <c r="L6" s="4">
        <v>123</v>
      </c>
      <c r="M6" s="4">
        <v>123</v>
      </c>
      <c r="N6" s="4" t="s">
        <v>58</v>
      </c>
      <c r="O6" s="4" t="s">
        <v>32</v>
      </c>
      <c r="P6" s="4" t="s">
        <v>33</v>
      </c>
      <c r="Q6" s="4">
        <v>0</v>
      </c>
      <c r="R6" s="7">
        <v>44709</v>
      </c>
      <c r="S6" s="6">
        <v>44746</v>
      </c>
      <c r="T6" s="4" t="s">
        <v>34</v>
      </c>
      <c r="U6" s="4">
        <v>123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44742</v>
      </c>
      <c r="G7" s="6">
        <v>44743</v>
      </c>
      <c r="H7" s="4">
        <v>1</v>
      </c>
      <c r="I7" s="4">
        <v>1</v>
      </c>
      <c r="J7" s="4">
        <v>1</v>
      </c>
      <c r="K7" s="4" t="s">
        <v>30</v>
      </c>
      <c r="L7" s="4">
        <v>169</v>
      </c>
      <c r="M7" s="4">
        <v>169</v>
      </c>
      <c r="N7" s="4" t="s">
        <v>64</v>
      </c>
      <c r="O7" s="4" t="s">
        <v>32</v>
      </c>
      <c r="P7" s="4" t="s">
        <v>33</v>
      </c>
      <c r="Q7" s="4">
        <v>0</v>
      </c>
      <c r="R7" s="7">
        <v>44710</v>
      </c>
      <c r="S7" s="6">
        <v>44746</v>
      </c>
      <c r="T7" s="4" t="s">
        <v>34</v>
      </c>
      <c r="U7" s="4">
        <v>169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44743</v>
      </c>
      <c r="G8" s="6">
        <v>44745</v>
      </c>
      <c r="H8" s="4">
        <v>1</v>
      </c>
      <c r="I8" s="4">
        <v>2</v>
      </c>
      <c r="J8" s="4">
        <v>2</v>
      </c>
      <c r="K8" s="4" t="s">
        <v>30</v>
      </c>
      <c r="L8" s="4">
        <v>408</v>
      </c>
      <c r="M8" s="4">
        <v>408</v>
      </c>
      <c r="N8" s="4" t="s">
        <v>70</v>
      </c>
      <c r="O8" s="4" t="s">
        <v>32</v>
      </c>
      <c r="P8" s="4" t="s">
        <v>33</v>
      </c>
      <c r="Q8" s="4">
        <v>0</v>
      </c>
      <c r="R8" s="7">
        <v>44713</v>
      </c>
      <c r="S8" s="6">
        <v>44746</v>
      </c>
      <c r="T8" s="4" t="s">
        <v>34</v>
      </c>
      <c r="U8" s="4">
        <v>408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44738</v>
      </c>
      <c r="G9" s="6">
        <v>44739</v>
      </c>
      <c r="H9" s="4">
        <v>1</v>
      </c>
      <c r="I9" s="4">
        <v>1</v>
      </c>
      <c r="J9" s="4">
        <v>1</v>
      </c>
      <c r="K9" s="4" t="s">
        <v>30</v>
      </c>
      <c r="L9" s="4">
        <v>48</v>
      </c>
      <c r="M9" s="4">
        <v>48</v>
      </c>
      <c r="N9" s="4" t="s">
        <v>76</v>
      </c>
      <c r="O9" s="4" t="s">
        <v>32</v>
      </c>
      <c r="P9" s="4" t="s">
        <v>33</v>
      </c>
      <c r="Q9" s="4">
        <v>0</v>
      </c>
      <c r="R9" s="7">
        <v>44713</v>
      </c>
      <c r="S9" s="6">
        <v>44746</v>
      </c>
      <c r="T9" s="4" t="s">
        <v>34</v>
      </c>
      <c r="U9" s="4">
        <v>48</v>
      </c>
      <c r="V9" s="4">
        <v>0</v>
      </c>
      <c r="W9" s="4">
        <v>0</v>
      </c>
      <c r="X9" s="4" t="s">
        <v>71</v>
      </c>
      <c r="Y9" s="4" t="s">
        <v>77</v>
      </c>
    </row>
    <row r="10" s="4" customFormat="1" spans="1:25">
      <c r="A10" s="4" t="s">
        <v>73</v>
      </c>
      <c r="B10" s="4" t="s">
        <v>26</v>
      </c>
      <c r="C10" s="4" t="s">
        <v>78</v>
      </c>
      <c r="D10" s="4" t="s">
        <v>74</v>
      </c>
      <c r="E10" s="4" t="s">
        <v>75</v>
      </c>
      <c r="F10" s="6">
        <v>44738</v>
      </c>
      <c r="G10" s="6">
        <v>44739</v>
      </c>
      <c r="H10" s="4">
        <v>1</v>
      </c>
      <c r="I10" s="4">
        <v>1</v>
      </c>
      <c r="J10" s="4">
        <v>1</v>
      </c>
      <c r="K10" s="4" t="s">
        <v>30</v>
      </c>
      <c r="L10" s="4">
        <v>-48</v>
      </c>
      <c r="M10" s="4">
        <v>-48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44713</v>
      </c>
      <c r="S10" s="6">
        <v>44746</v>
      </c>
      <c r="T10" s="4" t="s">
        <v>34</v>
      </c>
      <c r="U10" s="4">
        <v>-48</v>
      </c>
      <c r="V10" s="4">
        <v>0</v>
      </c>
      <c r="W10" s="4">
        <v>0</v>
      </c>
      <c r="X10" s="4" t="s">
        <v>71</v>
      </c>
      <c r="Y10" s="4" t="s">
        <v>77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62</v>
      </c>
      <c r="E11" s="4" t="s">
        <v>63</v>
      </c>
      <c r="F11" s="6">
        <v>44740</v>
      </c>
      <c r="G11" s="6">
        <v>44741</v>
      </c>
      <c r="H11" s="4">
        <v>1</v>
      </c>
      <c r="I11" s="4">
        <v>1</v>
      </c>
      <c r="J11" s="4">
        <v>1</v>
      </c>
      <c r="K11" s="4" t="s">
        <v>30</v>
      </c>
      <c r="L11" s="4">
        <v>169</v>
      </c>
      <c r="M11" s="4">
        <v>169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44720</v>
      </c>
      <c r="S11" s="6">
        <v>44746</v>
      </c>
      <c r="T11" s="4" t="s">
        <v>34</v>
      </c>
      <c r="U11" s="4">
        <v>169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29</v>
      </c>
      <c r="F12" s="6">
        <v>44739</v>
      </c>
      <c r="G12" s="6">
        <v>44740</v>
      </c>
      <c r="H12" s="4">
        <v>1</v>
      </c>
      <c r="I12" s="4">
        <v>1</v>
      </c>
      <c r="J12" s="4">
        <v>1</v>
      </c>
      <c r="K12" s="4" t="s">
        <v>30</v>
      </c>
      <c r="L12" s="4">
        <v>28</v>
      </c>
      <c r="M12" s="4">
        <v>28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44722</v>
      </c>
      <c r="S12" s="6">
        <v>44746</v>
      </c>
      <c r="T12" s="4" t="s">
        <v>34</v>
      </c>
      <c r="U12" s="4">
        <v>28</v>
      </c>
      <c r="V12" s="4">
        <v>0</v>
      </c>
      <c r="W12" s="4">
        <v>0</v>
      </c>
      <c r="X12" s="4" t="s">
        <v>71</v>
      </c>
      <c r="Y12" s="4" t="s">
        <v>71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44741</v>
      </c>
      <c r="G13" s="6">
        <v>44743</v>
      </c>
      <c r="H13" s="4">
        <v>1</v>
      </c>
      <c r="I13" s="4">
        <v>2</v>
      </c>
      <c r="J13" s="4">
        <v>2</v>
      </c>
      <c r="K13" s="4" t="s">
        <v>30</v>
      </c>
      <c r="L13" s="4">
        <v>710</v>
      </c>
      <c r="M13" s="4">
        <v>710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44728</v>
      </c>
      <c r="S13" s="6">
        <v>44746</v>
      </c>
      <c r="T13" s="4" t="s">
        <v>34</v>
      </c>
      <c r="U13" s="4">
        <v>710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44742</v>
      </c>
      <c r="G14" s="6">
        <v>44743</v>
      </c>
      <c r="H14" s="4">
        <v>1</v>
      </c>
      <c r="I14" s="4">
        <v>1</v>
      </c>
      <c r="J14" s="4">
        <v>1</v>
      </c>
      <c r="K14" s="4" t="s">
        <v>30</v>
      </c>
      <c r="L14" s="4">
        <v>209</v>
      </c>
      <c r="M14" s="4">
        <v>209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44728</v>
      </c>
      <c r="S14" s="6">
        <v>44746</v>
      </c>
      <c r="T14" s="4" t="s">
        <v>34</v>
      </c>
      <c r="U14" s="4">
        <v>209</v>
      </c>
      <c r="V14" s="4">
        <v>0</v>
      </c>
      <c r="W14" s="4">
        <v>0</v>
      </c>
      <c r="X14" s="4" t="s">
        <v>71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44744</v>
      </c>
      <c r="G15" s="6">
        <v>44745</v>
      </c>
      <c r="H15" s="4">
        <v>1</v>
      </c>
      <c r="I15" s="4">
        <v>1</v>
      </c>
      <c r="J15" s="4">
        <v>1</v>
      </c>
      <c r="K15" s="4" t="s">
        <v>30</v>
      </c>
      <c r="L15" s="4">
        <v>115</v>
      </c>
      <c r="M15" s="4">
        <v>115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44733</v>
      </c>
      <c r="S15" s="6">
        <v>44746</v>
      </c>
      <c r="T15" s="4" t="s">
        <v>34</v>
      </c>
      <c r="U15" s="4">
        <v>115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44743</v>
      </c>
      <c r="G16" s="6">
        <v>44744</v>
      </c>
      <c r="H16" s="4">
        <v>1</v>
      </c>
      <c r="I16" s="4">
        <v>1</v>
      </c>
      <c r="J16" s="4">
        <v>1</v>
      </c>
      <c r="K16" s="4" t="s">
        <v>30</v>
      </c>
      <c r="L16" s="4">
        <v>98</v>
      </c>
      <c r="M16" s="4">
        <v>98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44736</v>
      </c>
      <c r="S16" s="6">
        <v>44746</v>
      </c>
      <c r="T16" s="4" t="s">
        <v>34</v>
      </c>
      <c r="U16" s="4">
        <v>98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44740</v>
      </c>
      <c r="G17" s="6">
        <v>44743</v>
      </c>
      <c r="H17" s="4">
        <v>1</v>
      </c>
      <c r="I17" s="4">
        <v>3</v>
      </c>
      <c r="J17" s="4">
        <v>3</v>
      </c>
      <c r="K17" s="4" t="s">
        <v>30</v>
      </c>
      <c r="L17" s="4">
        <v>458</v>
      </c>
      <c r="M17" s="4">
        <v>458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44737</v>
      </c>
      <c r="S17" s="6">
        <v>44746</v>
      </c>
      <c r="T17" s="4" t="s">
        <v>34</v>
      </c>
      <c r="U17" s="4">
        <v>458</v>
      </c>
      <c r="V17" s="4">
        <v>0</v>
      </c>
      <c r="W17" s="4">
        <v>0</v>
      </c>
      <c r="X17" s="4" t="s">
        <v>71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44738</v>
      </c>
      <c r="G18" s="6">
        <v>44740</v>
      </c>
      <c r="H18" s="4">
        <v>1</v>
      </c>
      <c r="I18" s="4">
        <v>2</v>
      </c>
      <c r="J18" s="4">
        <v>2</v>
      </c>
      <c r="K18" s="4" t="s">
        <v>30</v>
      </c>
      <c r="L18" s="4">
        <v>98</v>
      </c>
      <c r="M18" s="4">
        <v>98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44738</v>
      </c>
      <c r="S18" s="6">
        <v>44746</v>
      </c>
      <c r="T18" s="4" t="s">
        <v>34</v>
      </c>
      <c r="U18" s="4">
        <v>98</v>
      </c>
      <c r="V18" s="4">
        <v>0</v>
      </c>
      <c r="W18" s="4">
        <v>0</v>
      </c>
      <c r="X18" s="4" t="s">
        <v>118</v>
      </c>
      <c r="Y18" s="4" t="s">
        <v>71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44742</v>
      </c>
      <c r="G19" s="6">
        <v>44743</v>
      </c>
      <c r="H19" s="4">
        <v>1</v>
      </c>
      <c r="I19" s="4">
        <v>1</v>
      </c>
      <c r="J19" s="4">
        <v>1</v>
      </c>
      <c r="K19" s="4" t="s">
        <v>30</v>
      </c>
      <c r="L19" s="4">
        <v>168</v>
      </c>
      <c r="M19" s="4">
        <v>168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44738</v>
      </c>
      <c r="S19" s="6">
        <v>44746</v>
      </c>
      <c r="T19" s="4" t="s">
        <v>34</v>
      </c>
      <c r="U19" s="4">
        <v>168</v>
      </c>
      <c r="V19" s="4">
        <v>0</v>
      </c>
      <c r="W19" s="4">
        <v>0</v>
      </c>
      <c r="X19" s="4" t="s">
        <v>71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44739</v>
      </c>
      <c r="G20" s="6">
        <v>44740</v>
      </c>
      <c r="H20" s="4">
        <v>1</v>
      </c>
      <c r="I20" s="4">
        <v>1</v>
      </c>
      <c r="J20" s="4">
        <v>1</v>
      </c>
      <c r="K20" s="4" t="s">
        <v>30</v>
      </c>
      <c r="L20" s="4">
        <v>42</v>
      </c>
      <c r="M20" s="4">
        <v>42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44738</v>
      </c>
      <c r="S20" s="6">
        <v>44746</v>
      </c>
      <c r="T20" s="4" t="s">
        <v>34</v>
      </c>
      <c r="U20" s="4">
        <v>42</v>
      </c>
      <c r="V20" s="4">
        <v>0</v>
      </c>
      <c r="W20" s="4">
        <v>0</v>
      </c>
      <c r="X20" s="4" t="s">
        <v>128</v>
      </c>
      <c r="Y20" s="4" t="s">
        <v>71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44741</v>
      </c>
      <c r="G21" s="6">
        <v>44743</v>
      </c>
      <c r="H21" s="4">
        <v>1</v>
      </c>
      <c r="I21" s="4">
        <v>2</v>
      </c>
      <c r="J21" s="4">
        <v>2</v>
      </c>
      <c r="K21" s="4" t="s">
        <v>30</v>
      </c>
      <c r="L21" s="4">
        <v>44</v>
      </c>
      <c r="M21" s="4">
        <v>44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44739</v>
      </c>
      <c r="S21" s="6">
        <v>44746</v>
      </c>
      <c r="T21" s="4" t="s">
        <v>34</v>
      </c>
      <c r="U21" s="4">
        <v>44</v>
      </c>
      <c r="V21" s="4">
        <v>0</v>
      </c>
      <c r="W21" s="4">
        <v>0</v>
      </c>
      <c r="X21" s="4" t="s">
        <v>71</v>
      </c>
      <c r="Y21" s="4" t="s">
        <v>71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44740</v>
      </c>
      <c r="G22" s="6">
        <v>44741</v>
      </c>
      <c r="H22" s="4">
        <v>1</v>
      </c>
      <c r="I22" s="4">
        <v>1</v>
      </c>
      <c r="J22" s="4">
        <v>1</v>
      </c>
      <c r="K22" s="4" t="s">
        <v>30</v>
      </c>
      <c r="L22" s="4">
        <v>267</v>
      </c>
      <c r="M22" s="4">
        <v>267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44740</v>
      </c>
      <c r="S22" s="6">
        <v>44746</v>
      </c>
      <c r="T22" s="4" t="s">
        <v>34</v>
      </c>
      <c r="U22" s="4">
        <v>267</v>
      </c>
      <c r="V22" s="4">
        <v>0</v>
      </c>
      <c r="W22" s="4">
        <v>0</v>
      </c>
      <c r="X22" s="4" t="s">
        <v>137</v>
      </c>
      <c r="Y22" s="4" t="s">
        <v>71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44740</v>
      </c>
      <c r="G23" s="6">
        <v>44741</v>
      </c>
      <c r="H23" s="4">
        <v>1</v>
      </c>
      <c r="I23" s="4">
        <v>1</v>
      </c>
      <c r="J23" s="4">
        <v>1</v>
      </c>
      <c r="K23" s="4" t="s">
        <v>30</v>
      </c>
      <c r="L23" s="4">
        <v>494</v>
      </c>
      <c r="M23" s="4">
        <v>494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44740</v>
      </c>
      <c r="S23" s="6">
        <v>44746</v>
      </c>
      <c r="T23" s="4" t="s">
        <v>34</v>
      </c>
      <c r="U23" s="4">
        <v>494</v>
      </c>
      <c r="V23" s="4">
        <v>0</v>
      </c>
      <c r="W23" s="4">
        <v>0</v>
      </c>
      <c r="X23" s="4" t="s">
        <v>71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44744</v>
      </c>
      <c r="G24" s="6">
        <v>44745</v>
      </c>
      <c r="H24" s="4">
        <v>1</v>
      </c>
      <c r="I24" s="4">
        <v>1</v>
      </c>
      <c r="J24" s="4">
        <v>1</v>
      </c>
      <c r="K24" s="4" t="s">
        <v>30</v>
      </c>
      <c r="L24" s="4">
        <v>135</v>
      </c>
      <c r="M24" s="4">
        <v>135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44741</v>
      </c>
      <c r="S24" s="6">
        <v>44746</v>
      </c>
      <c r="T24" s="4" t="s">
        <v>34</v>
      </c>
      <c r="U24" s="4">
        <v>135</v>
      </c>
      <c r="V24" s="4">
        <v>0</v>
      </c>
      <c r="W24" s="4">
        <v>0</v>
      </c>
      <c r="X24" s="4" t="s">
        <v>147</v>
      </c>
      <c r="Y24" s="4" t="s">
        <v>108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44743</v>
      </c>
      <c r="G25" s="6">
        <v>44744</v>
      </c>
      <c r="H25" s="4">
        <v>1</v>
      </c>
      <c r="I25" s="4">
        <v>1</v>
      </c>
      <c r="J25" s="4">
        <v>1</v>
      </c>
      <c r="K25" s="4" t="s">
        <v>30</v>
      </c>
      <c r="L25" s="4">
        <v>84</v>
      </c>
      <c r="M25" s="4">
        <v>84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44741</v>
      </c>
      <c r="S25" s="6">
        <v>44746</v>
      </c>
      <c r="T25" s="4" t="s">
        <v>34</v>
      </c>
      <c r="U25" s="4">
        <v>84</v>
      </c>
      <c r="V25" s="4">
        <v>0</v>
      </c>
      <c r="W25" s="4">
        <v>0</v>
      </c>
      <c r="X25" s="4" t="s">
        <v>71</v>
      </c>
      <c r="Y25" s="4" t="s">
        <v>152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A31" sqref="A31:E34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153</v>
      </c>
    </row>
    <row r="2" s="4" customFormat="1" spans="1:9">
      <c r="A2" s="5">
        <v>17696163798</v>
      </c>
      <c r="B2" s="6">
        <v>44742</v>
      </c>
      <c r="C2" s="6">
        <v>44744</v>
      </c>
      <c r="D2" s="4">
        <v>570</v>
      </c>
      <c r="E2" s="4" t="str">
        <f>VLOOKUP(A2,HOP!A:L,12,0)</f>
        <v>570.00</v>
      </c>
      <c r="F2" s="4" t="str">
        <f>VLOOKUP(A2,HOP!A:C,3,0)</f>
        <v>2477554</v>
      </c>
      <c r="G2" s="4">
        <f>D2-E2</f>
        <v>0</v>
      </c>
      <c r="H2" s="4" t="str">
        <f>$H$1&amp;F2</f>
        <v>，2477554</v>
      </c>
      <c r="I2" s="4" t="str">
        <f>VLOOKUP(A2,HOP!A:U,21,0)</f>
        <v>直连</v>
      </c>
    </row>
    <row r="3" s="4" customFormat="1" spans="1:9">
      <c r="A3" s="5">
        <v>17949715476</v>
      </c>
      <c r="B3" s="6">
        <v>44742</v>
      </c>
      <c r="C3" s="6">
        <v>44744</v>
      </c>
      <c r="D3" s="4">
        <v>710</v>
      </c>
      <c r="E3" s="4" t="str">
        <f>VLOOKUP(A3,HOP!A:L,12,0)</f>
        <v>710.00</v>
      </c>
      <c r="F3" s="4" t="str">
        <f>VLOOKUP(A3,HOP!A:C,3,0)</f>
        <v>2554635</v>
      </c>
      <c r="G3" s="4">
        <f t="shared" ref="G3:G24" si="0">D3-E3</f>
        <v>0</v>
      </c>
      <c r="H3" s="4" t="str">
        <f t="shared" ref="H3:H24" si="1">$H$1&amp;F3</f>
        <v>，2554635</v>
      </c>
      <c r="I3" s="4" t="str">
        <f>VLOOKUP(A3,HOP!A:U,21,0)</f>
        <v>直采</v>
      </c>
    </row>
    <row r="4" s="4" customFormat="1" spans="1:9">
      <c r="A4" s="5">
        <v>17968047253</v>
      </c>
      <c r="B4" s="6">
        <v>44743</v>
      </c>
      <c r="C4" s="6">
        <v>44745</v>
      </c>
      <c r="D4" s="4">
        <v>168</v>
      </c>
      <c r="E4" s="4" t="str">
        <f>VLOOKUP(A4,HOP!A:L,12,0)</f>
        <v>168.00</v>
      </c>
      <c r="F4" s="4" t="str">
        <f>VLOOKUP(A4,HOP!A:C,3,0)</f>
        <v>2558243</v>
      </c>
      <c r="G4" s="4">
        <f t="shared" si="0"/>
        <v>0</v>
      </c>
      <c r="H4" s="4" t="str">
        <f t="shared" si="1"/>
        <v>，2558243</v>
      </c>
      <c r="I4" s="4" t="str">
        <f>VLOOKUP(A4,HOP!A:U,21,0)</f>
        <v>直连</v>
      </c>
    </row>
    <row r="5" s="4" customFormat="1" spans="1:9">
      <c r="A5" s="5">
        <v>17973571311</v>
      </c>
      <c r="B5" s="6">
        <v>44743</v>
      </c>
      <c r="C5" s="6">
        <v>44745</v>
      </c>
      <c r="D5" s="4">
        <v>288</v>
      </c>
      <c r="E5" s="4" t="str">
        <f>VLOOKUP(A5,HOP!A:L,12,0)</f>
        <v>288.00</v>
      </c>
      <c r="F5" s="4" t="str">
        <f>VLOOKUP(A5,HOP!A:C,3,0)</f>
        <v>2559940</v>
      </c>
      <c r="G5" s="4">
        <f t="shared" si="0"/>
        <v>0</v>
      </c>
      <c r="H5" s="4" t="str">
        <f t="shared" si="1"/>
        <v>，2559940</v>
      </c>
      <c r="I5" s="4" t="str">
        <f>VLOOKUP(A5,HOP!A:U,21,0)</f>
        <v>直连</v>
      </c>
    </row>
    <row r="6" s="4" customFormat="1" spans="1:9">
      <c r="A6" s="5">
        <v>18009172401</v>
      </c>
      <c r="B6" s="6">
        <v>44742</v>
      </c>
      <c r="C6" s="6">
        <v>44743</v>
      </c>
      <c r="D6" s="4">
        <v>123</v>
      </c>
      <c r="E6" s="4" t="str">
        <f>VLOOKUP(A6,HOP!A:L,12,0)</f>
        <v>123.00</v>
      </c>
      <c r="F6" s="4" t="str">
        <f>VLOOKUP(A6,HOP!A:C,3,0)</f>
        <v>2566076</v>
      </c>
      <c r="G6" s="4">
        <f t="shared" si="0"/>
        <v>0</v>
      </c>
      <c r="H6" s="4" t="str">
        <f t="shared" si="1"/>
        <v>，2566076</v>
      </c>
      <c r="I6" s="4" t="str">
        <f>VLOOKUP(A6,HOP!A:U,21,0)</f>
        <v>直连</v>
      </c>
    </row>
    <row r="7" s="4" customFormat="1" spans="1:9">
      <c r="A7" s="5">
        <v>18019986577</v>
      </c>
      <c r="B7" s="6">
        <v>44742</v>
      </c>
      <c r="C7" s="6">
        <v>44743</v>
      </c>
      <c r="D7" s="4">
        <v>169</v>
      </c>
      <c r="E7" s="4" t="str">
        <f>VLOOKUP(A7,HOP!A:L,12,0)</f>
        <v>169.00</v>
      </c>
      <c r="F7" s="4" t="str">
        <f>VLOOKUP(A7,HOP!A:C,3,0)</f>
        <v>2568603</v>
      </c>
      <c r="G7" s="4">
        <f t="shared" si="0"/>
        <v>0</v>
      </c>
      <c r="H7" s="4" t="str">
        <f t="shared" si="1"/>
        <v>，2568603</v>
      </c>
      <c r="I7" s="4" t="str">
        <f>VLOOKUP(A7,HOP!A:U,21,0)</f>
        <v>直连</v>
      </c>
    </row>
    <row r="8" s="4" customFormat="1" spans="1:9">
      <c r="A8" s="5">
        <v>18031506802</v>
      </c>
      <c r="B8" s="6">
        <v>44743</v>
      </c>
      <c r="C8" s="6">
        <v>44745</v>
      </c>
      <c r="D8" s="4">
        <v>408</v>
      </c>
      <c r="E8" s="4" t="str">
        <f>VLOOKUP(A8,HOP!A:L,12,0)</f>
        <v>408.00</v>
      </c>
      <c r="F8" s="4" t="str">
        <f>VLOOKUP(A8,HOP!A:C,3,0)</f>
        <v>2571774</v>
      </c>
      <c r="G8" s="4">
        <f t="shared" si="0"/>
        <v>0</v>
      </c>
      <c r="H8" s="4" t="str">
        <f t="shared" si="1"/>
        <v>，2571774</v>
      </c>
      <c r="I8" s="4" t="str">
        <f>VLOOKUP(A8,HOP!A:U,21,0)</f>
        <v>直连</v>
      </c>
    </row>
    <row r="9" s="4" customFormat="1" hidden="1" spans="1:9">
      <c r="A9" s="5">
        <v>18034701579</v>
      </c>
      <c r="B9" s="6">
        <v>44738</v>
      </c>
      <c r="C9" s="6">
        <v>44739</v>
      </c>
      <c r="D9" s="4">
        <v>0</v>
      </c>
      <c r="E9" s="4" t="str">
        <f>VLOOKUP(A9,HOP!A:L,12,0)</f>
        <v>0.00</v>
      </c>
      <c r="F9" s="4" t="str">
        <f>VLOOKUP(A9,HOP!A:C,3,0)</f>
        <v>2572609</v>
      </c>
      <c r="G9" s="4">
        <f t="shared" si="0"/>
        <v>0</v>
      </c>
      <c r="H9" s="4" t="str">
        <f t="shared" si="1"/>
        <v>，2572609</v>
      </c>
      <c r="I9" s="4" t="str">
        <f>VLOOKUP(A9,HOP!A:U,21,0)</f>
        <v>直连</v>
      </c>
    </row>
    <row r="10" s="4" customFormat="1" spans="1:9">
      <c r="A10" s="5">
        <v>18076256726</v>
      </c>
      <c r="B10" s="6">
        <v>44740</v>
      </c>
      <c r="C10" s="6">
        <v>44741</v>
      </c>
      <c r="D10" s="4">
        <v>169</v>
      </c>
      <c r="E10" s="4" t="str">
        <f>VLOOKUP(A10,HOP!A:L,12,0)</f>
        <v>169.00</v>
      </c>
      <c r="F10" s="4" t="str">
        <f>VLOOKUP(A10,HOP!A:C,3,0)</f>
        <v>2581489</v>
      </c>
      <c r="G10" s="4">
        <f t="shared" si="0"/>
        <v>0</v>
      </c>
      <c r="H10" s="4" t="str">
        <f t="shared" si="1"/>
        <v>，2581489</v>
      </c>
      <c r="I10" s="4" t="str">
        <f>VLOOKUP(A10,HOP!A:U,21,0)</f>
        <v>直连</v>
      </c>
    </row>
    <row r="11" s="4" customFormat="1" spans="1:9">
      <c r="A11" s="5">
        <v>18087520523</v>
      </c>
      <c r="B11" s="6">
        <v>44739</v>
      </c>
      <c r="C11" s="6">
        <v>44740</v>
      </c>
      <c r="D11" s="4">
        <v>28</v>
      </c>
      <c r="E11" s="4" t="str">
        <f>VLOOKUP(A11,HOP!A:L,12,0)</f>
        <v>28.00</v>
      </c>
      <c r="F11" s="4" t="str">
        <f>VLOOKUP(A11,HOP!A:C,3,0)</f>
        <v>2584529</v>
      </c>
      <c r="G11" s="4">
        <f t="shared" si="0"/>
        <v>0</v>
      </c>
      <c r="H11" s="4" t="str">
        <f t="shared" si="1"/>
        <v>，2584529</v>
      </c>
      <c r="I11" s="4" t="str">
        <f>VLOOKUP(A11,HOP!A:U,21,0)</f>
        <v>直连</v>
      </c>
    </row>
    <row r="12" s="4" customFormat="1" spans="1:9">
      <c r="A12" s="5">
        <v>18127839476</v>
      </c>
      <c r="B12" s="6">
        <v>44741</v>
      </c>
      <c r="C12" s="6">
        <v>44743</v>
      </c>
      <c r="D12" s="4">
        <v>710</v>
      </c>
      <c r="E12" s="4" t="str">
        <f>VLOOKUP(A12,HOP!A:L,12,0)</f>
        <v>710.00</v>
      </c>
      <c r="F12" s="4" t="str">
        <f>VLOOKUP(A12,HOP!A:C,3,0)</f>
        <v>2592255</v>
      </c>
      <c r="G12" s="4">
        <f t="shared" si="0"/>
        <v>0</v>
      </c>
      <c r="H12" s="4" t="str">
        <f t="shared" si="1"/>
        <v>，2592255</v>
      </c>
      <c r="I12" s="4" t="str">
        <f>VLOOKUP(A12,HOP!A:U,21,0)</f>
        <v>直连</v>
      </c>
    </row>
    <row r="13" s="4" customFormat="1" spans="1:9">
      <c r="A13" s="5">
        <v>18133501927</v>
      </c>
      <c r="B13" s="6">
        <v>44742</v>
      </c>
      <c r="C13" s="6">
        <v>44743</v>
      </c>
      <c r="D13" s="4">
        <v>209</v>
      </c>
      <c r="E13" s="4" t="str">
        <f>VLOOKUP(A13,HOP!A:L,12,0)</f>
        <v>209.00</v>
      </c>
      <c r="F13" s="4" t="str">
        <f>VLOOKUP(A13,HOP!A:C,3,0)</f>
        <v>2593349</v>
      </c>
      <c r="G13" s="4">
        <f t="shared" si="0"/>
        <v>0</v>
      </c>
      <c r="H13" s="4" t="str">
        <f t="shared" si="1"/>
        <v>，2593349</v>
      </c>
      <c r="I13" s="4" t="str">
        <f>VLOOKUP(A13,HOP!A:U,21,0)</f>
        <v>直连</v>
      </c>
    </row>
    <row r="14" s="4" customFormat="1" spans="1:9">
      <c r="A14" s="5">
        <v>18166960310</v>
      </c>
      <c r="B14" s="6">
        <v>44744</v>
      </c>
      <c r="C14" s="6">
        <v>44745</v>
      </c>
      <c r="D14" s="4">
        <v>115</v>
      </c>
      <c r="E14" s="4" t="str">
        <f>VLOOKUP(A14,HOP!A:L,12,0)</f>
        <v>115.00</v>
      </c>
      <c r="F14" s="4" t="str">
        <f>VLOOKUP(A14,HOP!A:C,3,0)</f>
        <v>2597774</v>
      </c>
      <c r="G14" s="4">
        <f t="shared" si="0"/>
        <v>0</v>
      </c>
      <c r="H14" s="4" t="str">
        <f t="shared" si="1"/>
        <v>，2597774</v>
      </c>
      <c r="I14" s="4" t="str">
        <f>VLOOKUP(A14,HOP!A:U,21,0)</f>
        <v>直连</v>
      </c>
    </row>
    <row r="15" s="4" customFormat="1" spans="1:9">
      <c r="A15" s="5">
        <v>18197274330</v>
      </c>
      <c r="B15" s="6">
        <v>44743</v>
      </c>
      <c r="C15" s="6">
        <v>44744</v>
      </c>
      <c r="D15" s="4">
        <v>98</v>
      </c>
      <c r="E15" s="4" t="str">
        <f>VLOOKUP(A15,HOP!A:L,12,0)</f>
        <v>98.00</v>
      </c>
      <c r="F15" s="4" t="str">
        <f>VLOOKUP(A15,HOP!A:C,3,0)</f>
        <v>2601703</v>
      </c>
      <c r="G15" s="4">
        <f t="shared" si="0"/>
        <v>0</v>
      </c>
      <c r="H15" s="4" t="str">
        <f t="shared" si="1"/>
        <v>，2601703</v>
      </c>
      <c r="I15" s="4" t="str">
        <f>VLOOKUP(A15,HOP!A:U,21,0)</f>
        <v>直连</v>
      </c>
    </row>
    <row r="16" s="4" customFormat="1" spans="1:9">
      <c r="A16" s="5">
        <v>18203008195</v>
      </c>
      <c r="B16" s="6">
        <v>44740</v>
      </c>
      <c r="C16" s="6">
        <v>44743</v>
      </c>
      <c r="D16" s="4">
        <v>458</v>
      </c>
      <c r="E16" s="4" t="str">
        <f>VLOOKUP(A16,HOP!A:L,12,0)</f>
        <v>458.00</v>
      </c>
      <c r="F16" s="4" t="str">
        <f>VLOOKUP(A16,HOP!A:C,3,0)</f>
        <v>2602525</v>
      </c>
      <c r="G16" s="4">
        <f t="shared" si="0"/>
        <v>0</v>
      </c>
      <c r="H16" s="4" t="str">
        <f t="shared" si="1"/>
        <v>，2602525</v>
      </c>
      <c r="I16" s="4" t="str">
        <f>VLOOKUP(A16,HOP!A:U,21,0)</f>
        <v>直连</v>
      </c>
    </row>
    <row r="17" s="4" customFormat="1" spans="1:9">
      <c r="A17" s="5">
        <v>18209306525</v>
      </c>
      <c r="B17" s="6">
        <v>44738</v>
      </c>
      <c r="C17" s="6">
        <v>44740</v>
      </c>
      <c r="D17" s="4">
        <v>98</v>
      </c>
      <c r="E17" s="4" t="str">
        <f>VLOOKUP(A17,HOP!A:L,12,0)</f>
        <v>98.00</v>
      </c>
      <c r="F17" s="4" t="str">
        <f>VLOOKUP(A17,HOP!A:C,3,0)</f>
        <v>2603236</v>
      </c>
      <c r="G17" s="4">
        <f t="shared" si="0"/>
        <v>0</v>
      </c>
      <c r="H17" s="4" t="str">
        <f t="shared" si="1"/>
        <v>，2603236</v>
      </c>
      <c r="I17" s="4" t="str">
        <f>VLOOKUP(A17,HOP!A:U,21,0)</f>
        <v>直连</v>
      </c>
    </row>
    <row r="18" s="4" customFormat="1" spans="1:9">
      <c r="A18" s="5">
        <v>18209402461</v>
      </c>
      <c r="B18" s="6">
        <v>44742</v>
      </c>
      <c r="C18" s="6">
        <v>44743</v>
      </c>
      <c r="D18" s="4">
        <v>168</v>
      </c>
      <c r="E18" s="4" t="str">
        <f>VLOOKUP(A18,HOP!A:L,12,0)</f>
        <v>168.00</v>
      </c>
      <c r="F18" s="4" t="str">
        <f>VLOOKUP(A18,HOP!A:C,3,0)</f>
        <v>2603274</v>
      </c>
      <c r="G18" s="4">
        <f t="shared" si="0"/>
        <v>0</v>
      </c>
      <c r="H18" s="4" t="str">
        <f t="shared" si="1"/>
        <v>，2603274</v>
      </c>
      <c r="I18" s="4" t="str">
        <f>VLOOKUP(A18,HOP!A:U,21,0)</f>
        <v>直连</v>
      </c>
    </row>
    <row r="19" s="4" customFormat="1" spans="1:9">
      <c r="A19" s="5">
        <v>18214501518</v>
      </c>
      <c r="B19" s="6">
        <v>44739</v>
      </c>
      <c r="C19" s="6">
        <v>44740</v>
      </c>
      <c r="D19" s="4">
        <v>42</v>
      </c>
      <c r="E19" s="4" t="str">
        <f>VLOOKUP(A19,HOP!A:L,12,0)</f>
        <v>42.00</v>
      </c>
      <c r="F19" s="4" t="str">
        <f>VLOOKUP(A19,HOP!A:C,3,0)</f>
        <v>2603800</v>
      </c>
      <c r="G19" s="4">
        <f t="shared" si="0"/>
        <v>0</v>
      </c>
      <c r="H19" s="4" t="str">
        <f t="shared" si="1"/>
        <v>，2603800</v>
      </c>
      <c r="I19" s="4" t="str">
        <f>VLOOKUP(A19,HOP!A:U,21,0)</f>
        <v>直连</v>
      </c>
    </row>
    <row r="20" s="4" customFormat="1" spans="1:9">
      <c r="A20" s="5">
        <v>18220950235</v>
      </c>
      <c r="B20" s="6">
        <v>44741</v>
      </c>
      <c r="C20" s="6">
        <v>44743</v>
      </c>
      <c r="D20" s="4">
        <v>44</v>
      </c>
      <c r="E20" s="4" t="str">
        <f>VLOOKUP(A20,HOP!A:L,12,0)</f>
        <v>44.00</v>
      </c>
      <c r="F20" s="4" t="str">
        <f>VLOOKUP(A20,HOP!A:C,3,0)</f>
        <v>2604555</v>
      </c>
      <c r="G20" s="4">
        <f t="shared" si="0"/>
        <v>0</v>
      </c>
      <c r="H20" s="4" t="str">
        <f t="shared" si="1"/>
        <v>，2604555</v>
      </c>
      <c r="I20" s="4" t="str">
        <f>VLOOKUP(A20,HOP!A:U,21,0)</f>
        <v>直连</v>
      </c>
    </row>
    <row r="21" s="4" customFormat="1" spans="1:9">
      <c r="A21" s="5">
        <v>18224611046</v>
      </c>
      <c r="B21" s="6">
        <v>44740</v>
      </c>
      <c r="C21" s="6">
        <v>44741</v>
      </c>
      <c r="D21" s="4">
        <v>267</v>
      </c>
      <c r="E21" s="4" t="str">
        <f>VLOOKUP(A21,HOP!A:L,12,0)</f>
        <v>267.00</v>
      </c>
      <c r="F21" s="4" t="str">
        <f>VLOOKUP(A21,HOP!A:C,3,0)</f>
        <v>2604969</v>
      </c>
      <c r="G21" s="4">
        <f t="shared" si="0"/>
        <v>0</v>
      </c>
      <c r="H21" s="4" t="str">
        <f t="shared" si="1"/>
        <v>，2604969</v>
      </c>
      <c r="I21" s="4" t="str">
        <f>VLOOKUP(A21,HOP!A:U,21,0)</f>
        <v>直连</v>
      </c>
    </row>
    <row r="22" s="4" customFormat="1" spans="1:9">
      <c r="A22" s="5">
        <v>18226546550</v>
      </c>
      <c r="B22" s="6">
        <v>44740</v>
      </c>
      <c r="C22" s="6">
        <v>44741</v>
      </c>
      <c r="D22" s="4">
        <v>494</v>
      </c>
      <c r="E22" s="4" t="str">
        <f>VLOOKUP(A22,HOP!A:L,12,0)</f>
        <v>494.00</v>
      </c>
      <c r="F22" s="4" t="str">
        <f>VLOOKUP(A22,HOP!A:C,3,0)</f>
        <v>2605261</v>
      </c>
      <c r="G22" s="4">
        <f t="shared" si="0"/>
        <v>0</v>
      </c>
      <c r="H22" s="4" t="str">
        <f t="shared" si="1"/>
        <v>，2605261</v>
      </c>
      <c r="I22" s="4" t="str">
        <f>VLOOKUP(A22,HOP!A:U,21,0)</f>
        <v>直连</v>
      </c>
    </row>
    <row r="23" s="4" customFormat="1" spans="1:9">
      <c r="A23" s="5">
        <v>18236560680</v>
      </c>
      <c r="B23" s="6">
        <v>44744</v>
      </c>
      <c r="C23" s="6">
        <v>44745</v>
      </c>
      <c r="D23" s="4">
        <v>135</v>
      </c>
      <c r="E23" s="4" t="str">
        <f>VLOOKUP(A23,HOP!A:L,12,0)</f>
        <v>135.00</v>
      </c>
      <c r="F23" s="4" t="str">
        <f>VLOOKUP(A23,HOP!A:C,3,0)</f>
        <v>2606496</v>
      </c>
      <c r="G23" s="4">
        <f t="shared" si="0"/>
        <v>0</v>
      </c>
      <c r="H23" s="4" t="str">
        <f t="shared" si="1"/>
        <v>，2606496</v>
      </c>
      <c r="I23" s="4" t="str">
        <f>VLOOKUP(A23,HOP!A:U,21,0)</f>
        <v>直连</v>
      </c>
    </row>
    <row r="24" s="4" customFormat="1" spans="1:9">
      <c r="A24" s="5">
        <v>18240702718</v>
      </c>
      <c r="B24" s="6">
        <v>44743</v>
      </c>
      <c r="C24" s="6">
        <v>44744</v>
      </c>
      <c r="D24" s="4">
        <v>84</v>
      </c>
      <c r="E24" s="4" t="str">
        <f>VLOOKUP(A24,HOP!A:L,12,0)</f>
        <v>84.00</v>
      </c>
      <c r="F24" s="4" t="str">
        <f>VLOOKUP(A24,HOP!A:C,3,0)</f>
        <v>2606821</v>
      </c>
      <c r="G24" s="4">
        <f t="shared" si="0"/>
        <v>0</v>
      </c>
      <c r="H24" s="4" t="str">
        <f t="shared" si="1"/>
        <v>，2606821</v>
      </c>
      <c r="I24" s="4" t="str">
        <f>VLOOKUP(A24,HOP!A:U,21,0)</f>
        <v>直连</v>
      </c>
    </row>
    <row r="26" spans="4:4">
      <c r="D26" s="4">
        <f>SUM(D2:D25)</f>
        <v>5555</v>
      </c>
    </row>
    <row r="31" spans="1:5">
      <c r="A31" s="4" t="s">
        <v>154</v>
      </c>
      <c r="D31" s="4">
        <v>710</v>
      </c>
      <c r="E31" s="4">
        <v>25326.41</v>
      </c>
    </row>
    <row r="32" spans="1:5">
      <c r="A32" s="4" t="s">
        <v>155</v>
      </c>
      <c r="D32" s="4">
        <v>4845</v>
      </c>
      <c r="E32" s="4">
        <v>172826</v>
      </c>
    </row>
    <row r="33" spans="1:5">
      <c r="A33" s="4" t="s">
        <v>156</v>
      </c>
      <c r="D33" s="4">
        <f>SUBTOTAL(9,D31:D32)</f>
        <v>5555</v>
      </c>
      <c r="E33" s="4">
        <f>SUBTOTAL(9,E31:E32)</f>
        <v>198152.41</v>
      </c>
    </row>
    <row r="34" spans="1:1">
      <c r="A34" s="4" t="s">
        <v>157</v>
      </c>
    </row>
  </sheetData>
  <autoFilter ref="A1:XFD26">
    <filterColumn colId="3">
      <filters blank="1">
        <filter val="710"/>
        <filter val="494"/>
        <filter val="115"/>
        <filter val="5555"/>
        <filter val="98"/>
        <filter val="458"/>
        <filter val="123"/>
        <filter val="267"/>
        <filter val="28"/>
        <filter val="168"/>
        <filter val="169"/>
        <filter val="570"/>
        <filter val="135"/>
        <filter val="42"/>
        <filter val="44"/>
        <filter val="84"/>
        <filter val="288"/>
        <filter val="408"/>
        <filter val="2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158</v>
      </c>
      <c r="B1" s="2" t="s">
        <v>159</v>
      </c>
      <c r="C1" s="2" t="s">
        <v>160</v>
      </c>
      <c r="D1" s="2" t="s">
        <v>161</v>
      </c>
      <c r="E1" s="2" t="s">
        <v>13</v>
      </c>
      <c r="F1" s="2" t="s">
        <v>5</v>
      </c>
      <c r="G1" s="2" t="s">
        <v>6</v>
      </c>
      <c r="H1" s="2" t="s">
        <v>162</v>
      </c>
      <c r="I1" s="2" t="s">
        <v>163</v>
      </c>
      <c r="J1" s="2" t="s">
        <v>164</v>
      </c>
      <c r="K1" s="2" t="s">
        <v>165</v>
      </c>
      <c r="L1" s="2" t="s">
        <v>166</v>
      </c>
      <c r="M1" s="2" t="s">
        <v>167</v>
      </c>
      <c r="N1" s="2" t="s">
        <v>168</v>
      </c>
      <c r="O1" s="2" t="s">
        <v>169</v>
      </c>
      <c r="P1" s="2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</row>
    <row r="2" s="1" customFormat="1" spans="1:21">
      <c r="A2" s="3">
        <v>17696163798</v>
      </c>
      <c r="B2" s="1" t="s">
        <v>176</v>
      </c>
      <c r="C2" s="1" t="s">
        <v>177</v>
      </c>
      <c r="D2" s="1" t="s">
        <v>178</v>
      </c>
      <c r="E2" s="1" t="s">
        <v>179</v>
      </c>
      <c r="F2" s="1" t="s">
        <v>180</v>
      </c>
      <c r="G2" s="1" t="s">
        <v>181</v>
      </c>
      <c r="H2" s="1" t="s">
        <v>182</v>
      </c>
      <c r="I2" s="1" t="s">
        <v>183</v>
      </c>
      <c r="J2" s="1" t="s">
        <v>30</v>
      </c>
      <c r="K2" s="1" t="s">
        <v>184</v>
      </c>
      <c r="L2" s="1" t="s">
        <v>184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189</v>
      </c>
      <c r="S2" s="1" t="s">
        <v>190</v>
      </c>
      <c r="T2" s="1" t="s">
        <v>191</v>
      </c>
      <c r="U2" s="1" t="s">
        <v>192</v>
      </c>
    </row>
    <row r="3" s="1" customFormat="1" spans="1:21">
      <c r="A3" s="3">
        <v>17949715476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180</v>
      </c>
      <c r="G3" s="1" t="s">
        <v>181</v>
      </c>
      <c r="H3" s="1" t="s">
        <v>182</v>
      </c>
      <c r="I3" s="1" t="s">
        <v>197</v>
      </c>
      <c r="J3" s="1" t="s">
        <v>30</v>
      </c>
      <c r="K3" s="1" t="s">
        <v>198</v>
      </c>
      <c r="L3" s="1" t="s">
        <v>198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188</v>
      </c>
      <c r="R3" s="1" t="s">
        <v>199</v>
      </c>
      <c r="S3" s="1" t="s">
        <v>190</v>
      </c>
      <c r="T3" s="1" t="s">
        <v>191</v>
      </c>
      <c r="U3" s="1" t="s">
        <v>200</v>
      </c>
    </row>
    <row r="4" s="1" customFormat="1" spans="1:21">
      <c r="A4" s="3">
        <v>17968047253</v>
      </c>
      <c r="B4" s="1" t="s">
        <v>201</v>
      </c>
      <c r="C4" s="1" t="s">
        <v>202</v>
      </c>
      <c r="D4" s="1" t="s">
        <v>203</v>
      </c>
      <c r="E4" s="1" t="s">
        <v>204</v>
      </c>
      <c r="F4" s="1" t="s">
        <v>205</v>
      </c>
      <c r="G4" s="1" t="s">
        <v>206</v>
      </c>
      <c r="H4" s="1" t="s">
        <v>182</v>
      </c>
      <c r="I4" s="1" t="s">
        <v>207</v>
      </c>
      <c r="J4" s="1" t="s">
        <v>30</v>
      </c>
      <c r="K4" s="1" t="s">
        <v>208</v>
      </c>
      <c r="L4" s="1" t="s">
        <v>208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188</v>
      </c>
      <c r="R4" s="1" t="s">
        <v>209</v>
      </c>
      <c r="S4" s="1" t="s">
        <v>190</v>
      </c>
      <c r="T4" s="1" t="s">
        <v>191</v>
      </c>
      <c r="U4" s="1" t="s">
        <v>192</v>
      </c>
    </row>
    <row r="5" s="1" customFormat="1" spans="1:21">
      <c r="A5" s="3">
        <v>17973571311</v>
      </c>
      <c r="B5" s="1" t="s">
        <v>210</v>
      </c>
      <c r="C5" s="1" t="s">
        <v>211</v>
      </c>
      <c r="D5" s="1" t="s">
        <v>212</v>
      </c>
      <c r="E5" s="1" t="s">
        <v>213</v>
      </c>
      <c r="F5" s="1" t="s">
        <v>205</v>
      </c>
      <c r="G5" s="1" t="s">
        <v>206</v>
      </c>
      <c r="H5" s="1" t="s">
        <v>182</v>
      </c>
      <c r="I5" s="1" t="s">
        <v>214</v>
      </c>
      <c r="J5" s="1" t="s">
        <v>30</v>
      </c>
      <c r="K5" s="1" t="s">
        <v>215</v>
      </c>
      <c r="L5" s="1" t="s">
        <v>215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188</v>
      </c>
      <c r="R5" s="1" t="s">
        <v>216</v>
      </c>
      <c r="S5" s="1" t="s">
        <v>190</v>
      </c>
      <c r="T5" s="1" t="s">
        <v>191</v>
      </c>
      <c r="U5" s="1" t="s">
        <v>192</v>
      </c>
    </row>
    <row r="6" s="1" customFormat="1" spans="1:21">
      <c r="A6" s="3">
        <v>18009172401</v>
      </c>
      <c r="B6" s="1" t="s">
        <v>217</v>
      </c>
      <c r="C6" s="1" t="s">
        <v>218</v>
      </c>
      <c r="D6" s="1" t="s">
        <v>219</v>
      </c>
      <c r="E6" s="1" t="s">
        <v>220</v>
      </c>
      <c r="F6" s="1" t="s">
        <v>180</v>
      </c>
      <c r="G6" s="1" t="s">
        <v>205</v>
      </c>
      <c r="H6" s="1" t="s">
        <v>182</v>
      </c>
      <c r="I6" s="1" t="s">
        <v>221</v>
      </c>
      <c r="J6" s="1" t="s">
        <v>30</v>
      </c>
      <c r="K6" s="1" t="s">
        <v>222</v>
      </c>
      <c r="L6" s="1" t="s">
        <v>222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188</v>
      </c>
      <c r="R6" s="1" t="s">
        <v>223</v>
      </c>
      <c r="S6" s="1" t="s">
        <v>190</v>
      </c>
      <c r="T6" s="1" t="s">
        <v>191</v>
      </c>
      <c r="U6" s="1" t="s">
        <v>192</v>
      </c>
    </row>
    <row r="7" s="1" customFormat="1" spans="1:21">
      <c r="A7" s="3">
        <v>18019986577</v>
      </c>
      <c r="B7" s="1" t="s">
        <v>224</v>
      </c>
      <c r="C7" s="1" t="s">
        <v>225</v>
      </c>
      <c r="D7" s="1" t="s">
        <v>226</v>
      </c>
      <c r="E7" s="1" t="s">
        <v>227</v>
      </c>
      <c r="F7" s="1" t="s">
        <v>180</v>
      </c>
      <c r="G7" s="1" t="s">
        <v>205</v>
      </c>
      <c r="H7" s="1" t="s">
        <v>182</v>
      </c>
      <c r="I7" s="1" t="s">
        <v>228</v>
      </c>
      <c r="J7" s="1" t="s">
        <v>30</v>
      </c>
      <c r="K7" s="1" t="s">
        <v>229</v>
      </c>
      <c r="L7" s="1" t="s">
        <v>229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188</v>
      </c>
      <c r="R7" s="1" t="s">
        <v>230</v>
      </c>
      <c r="S7" s="1" t="s">
        <v>190</v>
      </c>
      <c r="T7" s="1" t="s">
        <v>191</v>
      </c>
      <c r="U7" s="1" t="s">
        <v>192</v>
      </c>
    </row>
    <row r="8" s="1" customFormat="1" spans="1:21">
      <c r="A8" s="3">
        <v>18031506802</v>
      </c>
      <c r="B8" s="1" t="s">
        <v>231</v>
      </c>
      <c r="C8" s="1" t="s">
        <v>232</v>
      </c>
      <c r="D8" s="1" t="s">
        <v>233</v>
      </c>
      <c r="E8" s="1" t="s">
        <v>234</v>
      </c>
      <c r="F8" s="1" t="s">
        <v>205</v>
      </c>
      <c r="G8" s="1" t="s">
        <v>206</v>
      </c>
      <c r="H8" s="1" t="s">
        <v>182</v>
      </c>
      <c r="I8" s="1" t="s">
        <v>235</v>
      </c>
      <c r="J8" s="1" t="s">
        <v>30</v>
      </c>
      <c r="K8" s="1" t="s">
        <v>236</v>
      </c>
      <c r="L8" s="1" t="s">
        <v>236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188</v>
      </c>
      <c r="R8" s="1" t="s">
        <v>237</v>
      </c>
      <c r="S8" s="1" t="s">
        <v>190</v>
      </c>
      <c r="T8" s="1" t="s">
        <v>191</v>
      </c>
      <c r="U8" s="1" t="s">
        <v>192</v>
      </c>
    </row>
    <row r="9" s="1" customFormat="1" spans="1:21">
      <c r="A9" s="3">
        <v>18034701579</v>
      </c>
      <c r="B9" s="1" t="s">
        <v>231</v>
      </c>
      <c r="C9" s="1" t="s">
        <v>238</v>
      </c>
      <c r="D9" s="1" t="s">
        <v>239</v>
      </c>
      <c r="E9" s="1" t="s">
        <v>240</v>
      </c>
      <c r="F9" s="1" t="s">
        <v>241</v>
      </c>
      <c r="G9" s="1" t="s">
        <v>242</v>
      </c>
      <c r="H9" s="1" t="s">
        <v>182</v>
      </c>
      <c r="I9" s="1" t="s">
        <v>243</v>
      </c>
      <c r="J9" s="1" t="s">
        <v>30</v>
      </c>
      <c r="K9" s="1" t="s">
        <v>244</v>
      </c>
      <c r="L9" s="1" t="s">
        <v>186</v>
      </c>
      <c r="M9" s="1" t="s">
        <v>245</v>
      </c>
      <c r="N9" s="1" t="s">
        <v>246</v>
      </c>
      <c r="O9" s="1" t="s">
        <v>186</v>
      </c>
      <c r="P9" s="1" t="s">
        <v>187</v>
      </c>
      <c r="Q9" s="1" t="s">
        <v>188</v>
      </c>
      <c r="R9" s="1" t="s">
        <v>247</v>
      </c>
      <c r="S9" s="1" t="s">
        <v>190</v>
      </c>
      <c r="T9" s="1" t="s">
        <v>191</v>
      </c>
      <c r="U9" s="1" t="s">
        <v>192</v>
      </c>
    </row>
    <row r="10" s="1" customFormat="1" spans="1:21">
      <c r="A10" s="3">
        <v>18076256726</v>
      </c>
      <c r="B10" s="1" t="s">
        <v>248</v>
      </c>
      <c r="C10" s="1" t="s">
        <v>249</v>
      </c>
      <c r="D10" s="1" t="s">
        <v>226</v>
      </c>
      <c r="E10" s="1" t="s">
        <v>250</v>
      </c>
      <c r="F10" s="1" t="s">
        <v>251</v>
      </c>
      <c r="G10" s="1" t="s">
        <v>252</v>
      </c>
      <c r="H10" s="1" t="s">
        <v>182</v>
      </c>
      <c r="I10" s="1" t="s">
        <v>253</v>
      </c>
      <c r="J10" s="1" t="s">
        <v>30</v>
      </c>
      <c r="K10" s="1" t="s">
        <v>229</v>
      </c>
      <c r="L10" s="1" t="s">
        <v>229</v>
      </c>
      <c r="M10" s="1" t="s">
        <v>185</v>
      </c>
      <c r="N10" s="1" t="s">
        <v>185</v>
      </c>
      <c r="O10" s="1" t="s">
        <v>186</v>
      </c>
      <c r="P10" s="1" t="s">
        <v>187</v>
      </c>
      <c r="Q10" s="1" t="s">
        <v>188</v>
      </c>
      <c r="R10" s="1" t="s">
        <v>254</v>
      </c>
      <c r="S10" s="1" t="s">
        <v>190</v>
      </c>
      <c r="T10" s="1" t="s">
        <v>191</v>
      </c>
      <c r="U10" s="1" t="s">
        <v>192</v>
      </c>
    </row>
    <row r="11" s="1" customFormat="1" spans="1:21">
      <c r="A11" s="3">
        <v>18087520523</v>
      </c>
      <c r="B11" s="1" t="s">
        <v>255</v>
      </c>
      <c r="C11" s="1" t="s">
        <v>256</v>
      </c>
      <c r="D11" s="1" t="s">
        <v>257</v>
      </c>
      <c r="E11" s="1" t="s">
        <v>258</v>
      </c>
      <c r="F11" s="1" t="s">
        <v>242</v>
      </c>
      <c r="G11" s="1" t="s">
        <v>251</v>
      </c>
      <c r="H11" s="1" t="s">
        <v>182</v>
      </c>
      <c r="I11" s="1" t="s">
        <v>259</v>
      </c>
      <c r="J11" s="1" t="s">
        <v>30</v>
      </c>
      <c r="K11" s="1" t="s">
        <v>260</v>
      </c>
      <c r="L11" s="1" t="s">
        <v>260</v>
      </c>
      <c r="M11" s="1" t="s">
        <v>185</v>
      </c>
      <c r="N11" s="1" t="s">
        <v>185</v>
      </c>
      <c r="O11" s="1" t="s">
        <v>186</v>
      </c>
      <c r="P11" s="1" t="s">
        <v>187</v>
      </c>
      <c r="Q11" s="1" t="s">
        <v>188</v>
      </c>
      <c r="R11" s="1" t="s">
        <v>261</v>
      </c>
      <c r="S11" s="1" t="s">
        <v>190</v>
      </c>
      <c r="T11" s="1" t="s">
        <v>191</v>
      </c>
      <c r="U11" s="1" t="s">
        <v>192</v>
      </c>
    </row>
    <row r="12" s="1" customFormat="1" spans="1:21">
      <c r="A12" s="3">
        <v>18127839476</v>
      </c>
      <c r="B12" s="1" t="s">
        <v>262</v>
      </c>
      <c r="C12" s="1" t="s">
        <v>263</v>
      </c>
      <c r="D12" s="1" t="s">
        <v>264</v>
      </c>
      <c r="E12" s="1" t="s">
        <v>265</v>
      </c>
      <c r="F12" s="1" t="s">
        <v>252</v>
      </c>
      <c r="G12" s="1" t="s">
        <v>205</v>
      </c>
      <c r="H12" s="1" t="s">
        <v>182</v>
      </c>
      <c r="I12" s="1" t="s">
        <v>266</v>
      </c>
      <c r="J12" s="1" t="s">
        <v>30</v>
      </c>
      <c r="K12" s="1" t="s">
        <v>198</v>
      </c>
      <c r="L12" s="1" t="s">
        <v>198</v>
      </c>
      <c r="M12" s="1" t="s">
        <v>185</v>
      </c>
      <c r="N12" s="1" t="s">
        <v>185</v>
      </c>
      <c r="O12" s="1" t="s">
        <v>186</v>
      </c>
      <c r="P12" s="1" t="s">
        <v>187</v>
      </c>
      <c r="Q12" s="1" t="s">
        <v>188</v>
      </c>
      <c r="R12" s="1" t="s">
        <v>267</v>
      </c>
      <c r="S12" s="1" t="s">
        <v>190</v>
      </c>
      <c r="T12" s="1" t="s">
        <v>191</v>
      </c>
      <c r="U12" s="1" t="s">
        <v>192</v>
      </c>
    </row>
    <row r="13" s="1" customFormat="1" spans="1:21">
      <c r="A13" s="3">
        <v>18133501927</v>
      </c>
      <c r="B13" s="1" t="s">
        <v>262</v>
      </c>
      <c r="C13" s="1" t="s">
        <v>268</v>
      </c>
      <c r="D13" s="1" t="s">
        <v>269</v>
      </c>
      <c r="E13" s="1" t="s">
        <v>270</v>
      </c>
      <c r="F13" s="1" t="s">
        <v>180</v>
      </c>
      <c r="G13" s="1" t="s">
        <v>205</v>
      </c>
      <c r="H13" s="1" t="s">
        <v>182</v>
      </c>
      <c r="I13" s="1" t="s">
        <v>271</v>
      </c>
      <c r="J13" s="1" t="s">
        <v>30</v>
      </c>
      <c r="K13" s="1" t="s">
        <v>272</v>
      </c>
      <c r="L13" s="1" t="s">
        <v>272</v>
      </c>
      <c r="M13" s="1" t="s">
        <v>185</v>
      </c>
      <c r="N13" s="1" t="s">
        <v>185</v>
      </c>
      <c r="O13" s="1" t="s">
        <v>186</v>
      </c>
      <c r="P13" s="1" t="s">
        <v>187</v>
      </c>
      <c r="Q13" s="1" t="s">
        <v>188</v>
      </c>
      <c r="R13" s="1" t="s">
        <v>273</v>
      </c>
      <c r="S13" s="1" t="s">
        <v>190</v>
      </c>
      <c r="T13" s="1" t="s">
        <v>191</v>
      </c>
      <c r="U13" s="1" t="s">
        <v>192</v>
      </c>
    </row>
    <row r="14" s="1" customFormat="1" spans="1:21">
      <c r="A14" s="3">
        <v>18166960310</v>
      </c>
      <c r="B14" s="1" t="s">
        <v>274</v>
      </c>
      <c r="C14" s="1" t="s">
        <v>275</v>
      </c>
      <c r="D14" s="1" t="s">
        <v>276</v>
      </c>
      <c r="E14" s="1" t="s">
        <v>277</v>
      </c>
      <c r="F14" s="1" t="s">
        <v>181</v>
      </c>
      <c r="G14" s="1" t="s">
        <v>206</v>
      </c>
      <c r="H14" s="1" t="s">
        <v>182</v>
      </c>
      <c r="I14" s="1" t="s">
        <v>278</v>
      </c>
      <c r="J14" s="1" t="s">
        <v>30</v>
      </c>
      <c r="K14" s="1" t="s">
        <v>279</v>
      </c>
      <c r="L14" s="1" t="s">
        <v>279</v>
      </c>
      <c r="M14" s="1" t="s">
        <v>185</v>
      </c>
      <c r="N14" s="1" t="s">
        <v>185</v>
      </c>
      <c r="O14" s="1" t="s">
        <v>186</v>
      </c>
      <c r="P14" s="1" t="s">
        <v>187</v>
      </c>
      <c r="Q14" s="1" t="s">
        <v>188</v>
      </c>
      <c r="R14" s="1" t="s">
        <v>280</v>
      </c>
      <c r="S14" s="1" t="s">
        <v>190</v>
      </c>
      <c r="T14" s="1" t="s">
        <v>191</v>
      </c>
      <c r="U14" s="1" t="s">
        <v>192</v>
      </c>
    </row>
    <row r="15" s="1" customFormat="1" spans="1:21">
      <c r="A15" s="3">
        <v>18197274330</v>
      </c>
      <c r="B15" s="1" t="s">
        <v>281</v>
      </c>
      <c r="C15" s="1" t="s">
        <v>282</v>
      </c>
      <c r="D15" s="1" t="s">
        <v>283</v>
      </c>
      <c r="E15" s="1" t="s">
        <v>284</v>
      </c>
      <c r="F15" s="1" t="s">
        <v>205</v>
      </c>
      <c r="G15" s="1" t="s">
        <v>181</v>
      </c>
      <c r="H15" s="1" t="s">
        <v>182</v>
      </c>
      <c r="I15" s="1" t="s">
        <v>285</v>
      </c>
      <c r="J15" s="1" t="s">
        <v>30</v>
      </c>
      <c r="K15" s="1" t="s">
        <v>286</v>
      </c>
      <c r="L15" s="1" t="s">
        <v>286</v>
      </c>
      <c r="M15" s="1" t="s">
        <v>185</v>
      </c>
      <c r="N15" s="1" t="s">
        <v>185</v>
      </c>
      <c r="O15" s="1" t="s">
        <v>186</v>
      </c>
      <c r="P15" s="1" t="s">
        <v>187</v>
      </c>
      <c r="Q15" s="1" t="s">
        <v>188</v>
      </c>
      <c r="R15" s="1" t="s">
        <v>287</v>
      </c>
      <c r="S15" s="1" t="s">
        <v>190</v>
      </c>
      <c r="T15" s="1" t="s">
        <v>191</v>
      </c>
      <c r="U15" s="1" t="s">
        <v>192</v>
      </c>
    </row>
    <row r="16" s="1" customFormat="1" spans="1:21">
      <c r="A16" s="3">
        <v>18203008195</v>
      </c>
      <c r="B16" s="1" t="s">
        <v>288</v>
      </c>
      <c r="C16" s="1" t="s">
        <v>289</v>
      </c>
      <c r="D16" s="1" t="s">
        <v>290</v>
      </c>
      <c r="E16" s="1" t="s">
        <v>291</v>
      </c>
      <c r="F16" s="1" t="s">
        <v>251</v>
      </c>
      <c r="G16" s="1" t="s">
        <v>205</v>
      </c>
      <c r="H16" s="1" t="s">
        <v>182</v>
      </c>
      <c r="I16" s="1" t="s">
        <v>292</v>
      </c>
      <c r="J16" s="1" t="s">
        <v>30</v>
      </c>
      <c r="K16" s="1" t="s">
        <v>293</v>
      </c>
      <c r="L16" s="1" t="s">
        <v>293</v>
      </c>
      <c r="M16" s="1" t="s">
        <v>185</v>
      </c>
      <c r="N16" s="1" t="s">
        <v>185</v>
      </c>
      <c r="O16" s="1" t="s">
        <v>186</v>
      </c>
      <c r="P16" s="1" t="s">
        <v>187</v>
      </c>
      <c r="Q16" s="1" t="s">
        <v>188</v>
      </c>
      <c r="R16" s="1" t="s">
        <v>294</v>
      </c>
      <c r="S16" s="1" t="s">
        <v>190</v>
      </c>
      <c r="T16" s="1" t="s">
        <v>191</v>
      </c>
      <c r="U16" s="1" t="s">
        <v>192</v>
      </c>
    </row>
    <row r="17" s="1" customFormat="1" spans="1:21">
      <c r="A17" s="3">
        <v>18209306525</v>
      </c>
      <c r="B17" s="1" t="s">
        <v>241</v>
      </c>
      <c r="C17" s="1" t="s">
        <v>295</v>
      </c>
      <c r="D17" s="1" t="s">
        <v>296</v>
      </c>
      <c r="E17" s="1" t="s">
        <v>297</v>
      </c>
      <c r="F17" s="1" t="s">
        <v>241</v>
      </c>
      <c r="G17" s="1" t="s">
        <v>251</v>
      </c>
      <c r="H17" s="1" t="s">
        <v>182</v>
      </c>
      <c r="I17" s="1" t="s">
        <v>298</v>
      </c>
      <c r="J17" s="1" t="s">
        <v>30</v>
      </c>
      <c r="K17" s="1" t="s">
        <v>286</v>
      </c>
      <c r="L17" s="1" t="s">
        <v>286</v>
      </c>
      <c r="M17" s="1" t="s">
        <v>185</v>
      </c>
      <c r="N17" s="1" t="s">
        <v>185</v>
      </c>
      <c r="O17" s="1" t="s">
        <v>186</v>
      </c>
      <c r="P17" s="1" t="s">
        <v>187</v>
      </c>
      <c r="Q17" s="1" t="s">
        <v>188</v>
      </c>
      <c r="R17" s="1" t="s">
        <v>299</v>
      </c>
      <c r="S17" s="1" t="s">
        <v>190</v>
      </c>
      <c r="T17" s="1" t="s">
        <v>191</v>
      </c>
      <c r="U17" s="1" t="s">
        <v>192</v>
      </c>
    </row>
    <row r="18" s="1" customFormat="1" spans="1:21">
      <c r="A18" s="3">
        <v>18209402461</v>
      </c>
      <c r="B18" s="1" t="s">
        <v>241</v>
      </c>
      <c r="C18" s="1" t="s">
        <v>300</v>
      </c>
      <c r="D18" s="1" t="s">
        <v>301</v>
      </c>
      <c r="E18" s="1" t="s">
        <v>302</v>
      </c>
      <c r="F18" s="1" t="s">
        <v>180</v>
      </c>
      <c r="G18" s="1" t="s">
        <v>205</v>
      </c>
      <c r="H18" s="1" t="s">
        <v>182</v>
      </c>
      <c r="I18" s="1" t="s">
        <v>303</v>
      </c>
      <c r="J18" s="1" t="s">
        <v>30</v>
      </c>
      <c r="K18" s="1" t="s">
        <v>208</v>
      </c>
      <c r="L18" s="1" t="s">
        <v>208</v>
      </c>
      <c r="M18" s="1" t="s">
        <v>185</v>
      </c>
      <c r="N18" s="1" t="s">
        <v>185</v>
      </c>
      <c r="O18" s="1" t="s">
        <v>186</v>
      </c>
      <c r="P18" s="1" t="s">
        <v>187</v>
      </c>
      <c r="Q18" s="1" t="s">
        <v>188</v>
      </c>
      <c r="R18" s="1" t="s">
        <v>304</v>
      </c>
      <c r="S18" s="1" t="s">
        <v>190</v>
      </c>
      <c r="T18" s="1" t="s">
        <v>191</v>
      </c>
      <c r="U18" s="1" t="s">
        <v>192</v>
      </c>
    </row>
    <row r="19" s="1" customFormat="1" spans="1:21">
      <c r="A19" s="3">
        <v>18214501518</v>
      </c>
      <c r="B19" s="1" t="s">
        <v>241</v>
      </c>
      <c r="C19" s="1" t="s">
        <v>305</v>
      </c>
      <c r="D19" s="1" t="s">
        <v>306</v>
      </c>
      <c r="E19" s="1" t="s">
        <v>307</v>
      </c>
      <c r="F19" s="1" t="s">
        <v>242</v>
      </c>
      <c r="G19" s="1" t="s">
        <v>251</v>
      </c>
      <c r="H19" s="1" t="s">
        <v>182</v>
      </c>
      <c r="I19" s="1" t="s">
        <v>308</v>
      </c>
      <c r="J19" s="1" t="s">
        <v>30</v>
      </c>
      <c r="K19" s="1" t="s">
        <v>309</v>
      </c>
      <c r="L19" s="1" t="s">
        <v>309</v>
      </c>
      <c r="M19" s="1" t="s">
        <v>185</v>
      </c>
      <c r="N19" s="1" t="s">
        <v>185</v>
      </c>
      <c r="O19" s="1" t="s">
        <v>186</v>
      </c>
      <c r="P19" s="1" t="s">
        <v>187</v>
      </c>
      <c r="Q19" s="1" t="s">
        <v>188</v>
      </c>
      <c r="R19" s="1" t="s">
        <v>310</v>
      </c>
      <c r="S19" s="1" t="s">
        <v>190</v>
      </c>
      <c r="T19" s="1" t="s">
        <v>191</v>
      </c>
      <c r="U19" s="1" t="s">
        <v>192</v>
      </c>
    </row>
    <row r="20" s="1" customFormat="1" spans="1:21">
      <c r="A20" s="3">
        <v>18220950235</v>
      </c>
      <c r="B20" s="1" t="s">
        <v>242</v>
      </c>
      <c r="C20" s="1" t="s">
        <v>311</v>
      </c>
      <c r="D20" s="1" t="s">
        <v>312</v>
      </c>
      <c r="E20" s="1" t="s">
        <v>313</v>
      </c>
      <c r="F20" s="1" t="s">
        <v>252</v>
      </c>
      <c r="G20" s="1" t="s">
        <v>205</v>
      </c>
      <c r="H20" s="1" t="s">
        <v>182</v>
      </c>
      <c r="I20" s="1" t="s">
        <v>314</v>
      </c>
      <c r="J20" s="1" t="s">
        <v>30</v>
      </c>
      <c r="K20" s="1" t="s">
        <v>315</v>
      </c>
      <c r="L20" s="1" t="s">
        <v>315</v>
      </c>
      <c r="M20" s="1" t="s">
        <v>185</v>
      </c>
      <c r="N20" s="1" t="s">
        <v>185</v>
      </c>
      <c r="O20" s="1" t="s">
        <v>186</v>
      </c>
      <c r="P20" s="1" t="s">
        <v>187</v>
      </c>
      <c r="Q20" s="1" t="s">
        <v>188</v>
      </c>
      <c r="R20" s="1" t="s">
        <v>316</v>
      </c>
      <c r="S20" s="1" t="s">
        <v>190</v>
      </c>
      <c r="T20" s="1" t="s">
        <v>191</v>
      </c>
      <c r="U20" s="1" t="s">
        <v>192</v>
      </c>
    </row>
    <row r="21" s="1" customFormat="1" spans="1:21">
      <c r="A21" s="3">
        <v>18224611046</v>
      </c>
      <c r="B21" s="1" t="s">
        <v>251</v>
      </c>
      <c r="C21" s="1" t="s">
        <v>317</v>
      </c>
      <c r="D21" s="1" t="s">
        <v>318</v>
      </c>
      <c r="E21" s="1" t="s">
        <v>319</v>
      </c>
      <c r="F21" s="1" t="s">
        <v>251</v>
      </c>
      <c r="G21" s="1" t="s">
        <v>252</v>
      </c>
      <c r="H21" s="1" t="s">
        <v>182</v>
      </c>
      <c r="I21" s="1" t="s">
        <v>320</v>
      </c>
      <c r="J21" s="1" t="s">
        <v>30</v>
      </c>
      <c r="K21" s="1" t="s">
        <v>321</v>
      </c>
      <c r="L21" s="1" t="s">
        <v>321</v>
      </c>
      <c r="M21" s="1" t="s">
        <v>185</v>
      </c>
      <c r="N21" s="1" t="s">
        <v>185</v>
      </c>
      <c r="O21" s="1" t="s">
        <v>186</v>
      </c>
      <c r="P21" s="1" t="s">
        <v>187</v>
      </c>
      <c r="Q21" s="1" t="s">
        <v>188</v>
      </c>
      <c r="R21" s="1" t="s">
        <v>322</v>
      </c>
      <c r="S21" s="1" t="s">
        <v>190</v>
      </c>
      <c r="T21" s="1" t="s">
        <v>191</v>
      </c>
      <c r="U21" s="1" t="s">
        <v>192</v>
      </c>
    </row>
    <row r="22" s="1" customFormat="1" spans="1:21">
      <c r="A22" s="3">
        <v>18226546550</v>
      </c>
      <c r="B22" s="1" t="s">
        <v>251</v>
      </c>
      <c r="C22" s="1" t="s">
        <v>323</v>
      </c>
      <c r="D22" s="1" t="s">
        <v>324</v>
      </c>
      <c r="E22" s="1" t="s">
        <v>325</v>
      </c>
      <c r="F22" s="1" t="s">
        <v>251</v>
      </c>
      <c r="G22" s="1" t="s">
        <v>252</v>
      </c>
      <c r="H22" s="1" t="s">
        <v>182</v>
      </c>
      <c r="I22" s="1" t="s">
        <v>326</v>
      </c>
      <c r="J22" s="1" t="s">
        <v>30</v>
      </c>
      <c r="K22" s="1" t="s">
        <v>327</v>
      </c>
      <c r="L22" s="1" t="s">
        <v>327</v>
      </c>
      <c r="M22" s="1" t="s">
        <v>185</v>
      </c>
      <c r="N22" s="1" t="s">
        <v>185</v>
      </c>
      <c r="O22" s="1" t="s">
        <v>186</v>
      </c>
      <c r="P22" s="1" t="s">
        <v>187</v>
      </c>
      <c r="Q22" s="1" t="s">
        <v>188</v>
      </c>
      <c r="R22" s="1" t="s">
        <v>328</v>
      </c>
      <c r="S22" s="1" t="s">
        <v>190</v>
      </c>
      <c r="T22" s="1" t="s">
        <v>191</v>
      </c>
      <c r="U22" s="1" t="s">
        <v>192</v>
      </c>
    </row>
    <row r="23" s="1" customFormat="1" spans="1:21">
      <c r="A23" s="3">
        <v>18236560680</v>
      </c>
      <c r="B23" s="1" t="s">
        <v>252</v>
      </c>
      <c r="C23" s="1" t="s">
        <v>329</v>
      </c>
      <c r="D23" s="1" t="s">
        <v>330</v>
      </c>
      <c r="E23" s="1" t="s">
        <v>331</v>
      </c>
      <c r="F23" s="1" t="s">
        <v>181</v>
      </c>
      <c r="G23" s="1" t="s">
        <v>206</v>
      </c>
      <c r="H23" s="1" t="s">
        <v>182</v>
      </c>
      <c r="I23" s="1" t="s">
        <v>332</v>
      </c>
      <c r="J23" s="1" t="s">
        <v>30</v>
      </c>
      <c r="K23" s="1" t="s">
        <v>333</v>
      </c>
      <c r="L23" s="1" t="s">
        <v>333</v>
      </c>
      <c r="M23" s="1" t="s">
        <v>185</v>
      </c>
      <c r="N23" s="1" t="s">
        <v>185</v>
      </c>
      <c r="O23" s="1" t="s">
        <v>186</v>
      </c>
      <c r="P23" s="1" t="s">
        <v>187</v>
      </c>
      <c r="Q23" s="1" t="s">
        <v>188</v>
      </c>
      <c r="R23" s="1" t="s">
        <v>334</v>
      </c>
      <c r="S23" s="1" t="s">
        <v>190</v>
      </c>
      <c r="T23" s="1" t="s">
        <v>191</v>
      </c>
      <c r="U23" s="1" t="s">
        <v>192</v>
      </c>
    </row>
    <row r="24" s="1" customFormat="1" spans="1:21">
      <c r="A24" s="3">
        <v>18240702718</v>
      </c>
      <c r="B24" s="1" t="s">
        <v>252</v>
      </c>
      <c r="C24" s="1" t="s">
        <v>335</v>
      </c>
      <c r="D24" s="1" t="s">
        <v>336</v>
      </c>
      <c r="E24" s="1" t="s">
        <v>337</v>
      </c>
      <c r="F24" s="1" t="s">
        <v>205</v>
      </c>
      <c r="G24" s="1" t="s">
        <v>181</v>
      </c>
      <c r="H24" s="1" t="s">
        <v>182</v>
      </c>
      <c r="I24" s="1" t="s">
        <v>338</v>
      </c>
      <c r="J24" s="1" t="s">
        <v>30</v>
      </c>
      <c r="K24" s="1" t="s">
        <v>339</v>
      </c>
      <c r="L24" s="1" t="s">
        <v>339</v>
      </c>
      <c r="M24" s="1" t="s">
        <v>185</v>
      </c>
      <c r="N24" s="1" t="s">
        <v>185</v>
      </c>
      <c r="O24" s="1" t="s">
        <v>186</v>
      </c>
      <c r="P24" s="1" t="s">
        <v>187</v>
      </c>
      <c r="Q24" s="1" t="s">
        <v>188</v>
      </c>
      <c r="R24" s="1" t="s">
        <v>340</v>
      </c>
      <c r="S24" s="1" t="s">
        <v>190</v>
      </c>
      <c r="T24" s="1" t="s">
        <v>191</v>
      </c>
      <c r="U24" s="1" t="s">
        <v>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2022-07-04T03:34:03Z</dcterms:created>
  <dcterms:modified xsi:type="dcterms:W3CDTF">2022-07-04T03:44:29Z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5757EB99DEBC4A9D8C55E0FBB170FCBA</vt:lpwstr>
  </property>
  <property fmtid="{D5CDD505-2E9C-101B-9397-08002B2CF9AE}" pid="3" name="KSOProductBuildVer">
    <vt:lpwstr>2052-11.1.0.11830</vt:lpwstr>
  </property>
</Properties>
</file>