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<sst xmlns="http://schemas.openxmlformats.org/spreadsheetml/2006/main" count="390" uniqueCount="147">
  <si>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</si>
  <si>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</si>
  <si>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</si>
  <si>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</si>
  <si>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</si>
  <si>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</si>
  <si>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</si>
  <si>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</si>
  <si>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</si>
  <si>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</si>
  <si>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</si>
  <si>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</si>
  <si>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</si>
  <si>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</si>
  <si>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</si>
  <si>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</si>
  <si>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</si>
  <si>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</si>
  <si>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</si>
  <si>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</si>
  <si>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</si>
  <si>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</si>
  <si>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</si>
  <si>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</si>
  <si>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</si>
  <si>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18230079399	</t>
  </si>
  <si>
    <t>Ctrip</t>
  </si>
  <si>
    <t>正常</t>
  </si>
  <si>
    <t>[犍为]派酒店(乐山犍为西门龙池好吃街店)(73295326)</t>
  </si>
  <si>
    <t>精选大床房&lt;双人入住&gt;&lt;内宾&gt;&lt;预付&gt;&lt;无早&gt;</t>
  </si>
  <si>
    <t>CNY</t>
  </si>
  <si>
    <t>盛肖</t>
  </si>
  <si>
    <t>CA11323220702CNY</t>
  </si>
  <si>
    <t>未提现</t>
  </si>
  <si>
    <t>携程开票</t>
  </si>
  <si>
    <t xml:space="preserve">	</t>
  </si>
  <si>
    <t xml:space="preserve">18230362133	</t>
  </si>
  <si>
    <t>[广州]城市便捷酒店(广州白云机场人和店)(71634693)</t>
  </si>
  <si>
    <t>商务大床房&lt;双人入住&gt;&lt;内宾&gt;&lt;预付&gt;&lt;无早&gt;</t>
  </si>
  <si>
    <t>张磊</t>
  </si>
  <si>
    <t xml:space="preserve">18225713139	</t>
  </si>
  <si>
    <t>[青岛]城市便捷酒店(青岛台东商务区店)(76409933)</t>
  </si>
  <si>
    <t>高级大床房&lt;双人入住&gt;&lt;内宾&gt;&lt;预付&gt;&lt;无早&gt;</t>
  </si>
  <si>
    <t>董雨杭</t>
  </si>
  <si>
    <t>CA11323220703CNY</t>
  </si>
  <si>
    <t xml:space="preserve">2605153	</t>
  </si>
  <si>
    <t xml:space="preserve">18231164057	</t>
  </si>
  <si>
    <t>[佛山]佛山顺德碧桂园总部亚朵酒店(89920594)</t>
  </si>
  <si>
    <t>高级大床房&lt;双人入住&gt;&lt;内宾&gt;&lt;预付&gt;&lt;单早&gt;</t>
  </si>
  <si>
    <t>刘莎</t>
  </si>
  <si>
    <t xml:space="preserve">18232170670	</t>
  </si>
  <si>
    <t>[广州]7天优品(广州长隆站动物园北门店)(73282981)</t>
  </si>
  <si>
    <t>优品双床房&lt;双人入住&gt;&lt;内宾&gt;&lt;预付&gt;&lt;无早&gt;</t>
  </si>
  <si>
    <t>三人</t>
  </si>
  <si>
    <t>取消</t>
  </si>
  <si>
    <t xml:space="preserve">18236182140	</t>
  </si>
  <si>
    <t>[广州]精途酒店(广州钟落潭地铁站店)(71584646)</t>
  </si>
  <si>
    <t>标准大床房&lt;双人入住&gt;&lt;内宾&gt;&lt;预付&gt;&lt;无早&gt;</t>
  </si>
  <si>
    <t>黄洁雯</t>
  </si>
  <si>
    <t xml:space="preserve">18237006062	</t>
  </si>
  <si>
    <t>[武汉]城市便捷酒店(武汉汉口火车站地铁站店)(71632568)</t>
  </si>
  <si>
    <t>特惠大床房&lt;双人入住&gt;&lt;内宾&gt;&lt;预付&gt;&lt;无早&gt;</t>
  </si>
  <si>
    <t>钟仔东</t>
  </si>
  <si>
    <t xml:space="preserve">18237346606	</t>
  </si>
  <si>
    <t>[扬州]扬州经济开发区亚朵酒店(46272813)</t>
  </si>
  <si>
    <t>冯凌云</t>
  </si>
  <si>
    <t xml:space="preserve">18242491046	</t>
  </si>
  <si>
    <t>[金寨]宜尚酒店(金寨五星街桂花公园店)(77362808)</t>
  </si>
  <si>
    <t>郑玉双</t>
  </si>
  <si>
    <t>CA11323220704CNY</t>
  </si>
  <si>
    <t xml:space="preserve">18248888253	</t>
  </si>
  <si>
    <t>[清远]城市便捷酒店(清远龙塘轻轨长隆店)(78091526)</t>
  </si>
  <si>
    <t>王青国</t>
  </si>
  <si>
    <t xml:space="preserve">18248268996	</t>
  </si>
  <si>
    <t>[济南]宜尚酒店(济南火车站店)(71584793)</t>
  </si>
  <si>
    <t>周正帅</t>
  </si>
  <si>
    <t>，</t>
  </si>
  <si>
    <t>A220704103906481</t>
  </si>
  <si>
    <t>CNY / HKD 当前参考汇率: 1.171405883</t>
  </si>
  <si>
    <t>总计： 1851.93 CNY/
2169.36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</si>
  <si>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</si>
  <si>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</si>
  <si>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</si>
  <si>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</si>
  <si>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</si>
  <si>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</si>
  <si>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</si>
  <si>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</si>
  <si>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</si>
  <si>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</si>
  <si>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</si>
  <si>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</si>
  <si>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</si>
  <si>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</si>
  <si>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</si>
  <si>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</si>
  <si>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</si>
  <si>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</si>
  <si>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2022-06-28</t>
  </si>
  <si>
    <t>2605153</t>
  </si>
  <si>
    <t>城市便捷酒店(青岛台东商务区店)</t>
  </si>
  <si>
    <t>2022-06-30</t>
  </si>
  <si>
    <t>退房日月结</t>
  </si>
  <si>
    <t>422.18</t>
  </si>
  <si>
    <t>RMB</t>
  </si>
  <si>
    <t>0</t>
  </si>
  <si>
    <t>0.00</t>
  </si>
  <si>
    <t>携程汇智国内直连</t>
  </si>
  <si>
    <t>1861</t>
  </si>
  <si>
    <t>2022-06-28 11:24:21</t>
  </si>
  <si>
    <t>否</t>
  </si>
  <si>
    <t>汇智国际旅游发展有限公司</t>
  </si>
  <si>
    <t>直连</t>
  </si>
  <si>
    <t>2605585</t>
  </si>
  <si>
    <t>派酒店(乐山犍为西门龙池好吃街店)</t>
  </si>
  <si>
    <t>2022-06-29</t>
  </si>
  <si>
    <t>111.40</t>
  </si>
  <si>
    <t>2022-06-28 19:43:47</t>
  </si>
  <si>
    <t>2605643</t>
  </si>
  <si>
    <t>城市便捷酒店(广州白云机场人和店)</t>
  </si>
  <si>
    <t>154.53</t>
  </si>
  <si>
    <t>2022-06-28 20:36:41</t>
  </si>
  <si>
    <t>2605790</t>
  </si>
  <si>
    <t>佛山顺德碧桂园总部亚朵酒店</t>
  </si>
  <si>
    <t>320.47</t>
  </si>
  <si>
    <t>2022-06-28 23:05:17</t>
  </si>
  <si>
    <t>2606422</t>
  </si>
  <si>
    <t>精途酒店(广州钟落潭地铁站店)</t>
  </si>
  <si>
    <t>146.45</t>
  </si>
  <si>
    <t>2022-06-29 15:06:16</t>
  </si>
  <si>
    <t>2606568</t>
  </si>
  <si>
    <t>城市便捷酒店(武汉汉口火车站地铁站店)</t>
  </si>
  <si>
    <t>158.57</t>
  </si>
  <si>
    <t>2022-06-29 17:34:24</t>
  </si>
  <si>
    <t>2607168</t>
  </si>
  <si>
    <t>宜尚酒店(六安金寨五星街店)</t>
  </si>
  <si>
    <t>2022-07-01</t>
  </si>
  <si>
    <t>185.84</t>
  </si>
  <si>
    <t>2022-06-30 10:40:33</t>
  </si>
  <si>
    <t>2607797</t>
  </si>
  <si>
    <t>城市便捷酒店(清远龙塘轻轨长隆店)</t>
  </si>
  <si>
    <t>126.25</t>
  </si>
  <si>
    <t>2022-06-30 21:43:04</t>
  </si>
  <si>
    <t>2607880</t>
  </si>
  <si>
    <t>宜尚酒店(济南火车站店)</t>
  </si>
  <si>
    <t>226.24</t>
  </si>
  <si>
    <t>2022-06-30 23:03:30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</si>
</sst>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44740</v>
      </c>
      <c r="G2" s="6">
        <v>44741</v>
      </c>
      <c r="H2" s="4">
        <v>1</v>
      </c>
      <c r="I2" s="4">
        <v>1</v>
      </c>
      <c r="J2" s="4">
        <v>1</v>
      </c>
      <c r="K2" s="4" t="s">
        <v>30</v>
      </c>
      <c r="L2" s="4">
        <v>111.4</v>
      </c>
      <c r="M2" s="4">
        <v>111.4</v>
      </c>
      <c r="N2" s="4" t="s">
        <v>31</v>
      </c>
      <c r="O2" s="4" t="s">
        <v>32</v>
      </c>
      <c r="P2" s="4" t="s">
        <v>33</v>
      </c>
      <c r="Q2" s="4">
        <v>0</v>
      </c>
      <c r="R2" s="7">
        <v>44740</v>
      </c>
      <c r="S2" s="6">
        <v>44744</v>
      </c>
      <c r="T2" s="4" t="s">
        <v>34</v>
      </c>
      <c r="U2" s="4">
        <v>111.4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44740</v>
      </c>
      <c r="G3" s="6">
        <v>44741</v>
      </c>
      <c r="H3" s="4">
        <v>1</v>
      </c>
      <c r="I3" s="4">
        <v>1</v>
      </c>
      <c r="J3" s="4">
        <v>1</v>
      </c>
      <c r="K3" s="4" t="s">
        <v>30</v>
      </c>
      <c r="L3" s="4">
        <v>154.53</v>
      </c>
      <c r="M3" s="4">
        <v>154.53</v>
      </c>
      <c r="N3" s="4" t="s">
        <v>39</v>
      </c>
      <c r="O3" s="4" t="s">
        <v>32</v>
      </c>
      <c r="P3" s="4" t="s">
        <v>33</v>
      </c>
      <c r="Q3" s="4">
        <v>0</v>
      </c>
      <c r="R3" s="7">
        <v>44740</v>
      </c>
      <c r="S3" s="6">
        <v>44744</v>
      </c>
      <c r="T3" s="4" t="s">
        <v>34</v>
      </c>
      <c r="U3" s="4">
        <v>154.53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44740</v>
      </c>
      <c r="G4" s="6">
        <v>44742</v>
      </c>
      <c r="H4" s="4">
        <v>1</v>
      </c>
      <c r="I4" s="4">
        <v>2</v>
      </c>
      <c r="J4" s="4">
        <v>2</v>
      </c>
      <c r="K4" s="4" t="s">
        <v>30</v>
      </c>
      <c r="L4" s="4">
        <v>422.18</v>
      </c>
      <c r="M4" s="4">
        <v>422.18</v>
      </c>
      <c r="N4" s="4" t="s">
        <v>43</v>
      </c>
      <c r="O4" s="4" t="s">
        <v>44</v>
      </c>
      <c r="P4" s="4" t="s">
        <v>33</v>
      </c>
      <c r="Q4" s="4">
        <v>0</v>
      </c>
      <c r="R4" s="7">
        <v>44740</v>
      </c>
      <c r="S4" s="6">
        <v>44745</v>
      </c>
      <c r="T4" s="4" t="s">
        <v>34</v>
      </c>
      <c r="U4" s="4">
        <v>422.18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44741</v>
      </c>
      <c r="G5" s="6">
        <v>44742</v>
      </c>
      <c r="H5" s="4">
        <v>1</v>
      </c>
      <c r="I5" s="4">
        <v>1</v>
      </c>
      <c r="J5" s="4">
        <v>1</v>
      </c>
      <c r="K5" s="4" t="s">
        <v>30</v>
      </c>
      <c r="L5" s="4">
        <v>320.47</v>
      </c>
      <c r="M5" s="4">
        <v>320.47</v>
      </c>
      <c r="N5" s="4" t="s">
        <v>49</v>
      </c>
      <c r="O5" s="4" t="s">
        <v>44</v>
      </c>
      <c r="P5" s="4" t="s">
        <v>33</v>
      </c>
      <c r="Q5" s="4">
        <v>0</v>
      </c>
      <c r="R5" s="7">
        <v>44740</v>
      </c>
      <c r="S5" s="6">
        <v>44745</v>
      </c>
      <c r="T5" s="4" t="s">
        <v>34</v>
      </c>
      <c r="U5" s="4">
        <v>320.47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44741</v>
      </c>
      <c r="G6" s="6">
        <v>44742</v>
      </c>
      <c r="H6" s="4">
        <v>1</v>
      </c>
      <c r="I6" s="4">
        <v>1</v>
      </c>
      <c r="J6" s="4">
        <v>1</v>
      </c>
      <c r="K6" s="4" t="s">
        <v>30</v>
      </c>
      <c r="L6" s="4">
        <v>132.79</v>
      </c>
      <c r="M6" s="4">
        <v>132.79</v>
      </c>
      <c r="N6" s="4" t="s">
        <v>53</v>
      </c>
      <c r="O6" s="4" t="s">
        <v>44</v>
      </c>
      <c r="P6" s="4" t="s">
        <v>33</v>
      </c>
      <c r="Q6" s="4">
        <v>0</v>
      </c>
      <c r="R6" s="7">
        <v>44741</v>
      </c>
      <c r="S6" s="6">
        <v>44745</v>
      </c>
      <c r="T6" s="4" t="s">
        <v>34</v>
      </c>
      <c r="U6" s="4">
        <v>132.79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54</v>
      </c>
      <c r="D7" s="4" t="s">
        <v>51</v>
      </c>
      <c r="E7" s="4" t="s">
        <v>52</v>
      </c>
      <c r="F7" s="6">
        <v>44741</v>
      </c>
      <c r="G7" s="6">
        <v>44742</v>
      </c>
      <c r="H7" s="4">
        <v>1</v>
      </c>
      <c r="I7" s="4">
        <v>1</v>
      </c>
      <c r="J7" s="4">
        <v>1</v>
      </c>
      <c r="K7" s="4" t="s">
        <v>30</v>
      </c>
      <c r="L7" s="4">
        <v>-132.79</v>
      </c>
      <c r="M7" s="4">
        <v>-132.79</v>
      </c>
      <c r="N7" s="4" t="s">
        <v>53</v>
      </c>
      <c r="O7" s="4" t="s">
        <v>44</v>
      </c>
      <c r="P7" s="4" t="s">
        <v>33</v>
      </c>
      <c r="Q7" s="4">
        <v>0</v>
      </c>
      <c r="R7" s="7">
        <v>44741</v>
      </c>
      <c r="S7" s="6">
        <v>44745</v>
      </c>
      <c r="T7" s="4" t="s">
        <v>34</v>
      </c>
      <c r="U7" s="4">
        <v>-132.79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44741</v>
      </c>
      <c r="G8" s="6">
        <v>44742</v>
      </c>
      <c r="H8" s="4">
        <v>1</v>
      </c>
      <c r="I8" s="4">
        <v>1</v>
      </c>
      <c r="J8" s="4">
        <v>1</v>
      </c>
      <c r="K8" s="4" t="s">
        <v>30</v>
      </c>
      <c r="L8" s="4">
        <v>146.45</v>
      </c>
      <c r="M8" s="4">
        <v>146.45</v>
      </c>
      <c r="N8" s="4" t="s">
        <v>58</v>
      </c>
      <c r="O8" s="4" t="s">
        <v>44</v>
      </c>
      <c r="P8" s="4" t="s">
        <v>33</v>
      </c>
      <c r="Q8" s="4">
        <v>0</v>
      </c>
      <c r="R8" s="7">
        <v>44741</v>
      </c>
      <c r="S8" s="6">
        <v>44745</v>
      </c>
      <c r="T8" s="4" t="s">
        <v>34</v>
      </c>
      <c r="U8" s="4">
        <v>146.45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44741</v>
      </c>
      <c r="G9" s="6">
        <v>44742</v>
      </c>
      <c r="H9" s="4">
        <v>1</v>
      </c>
      <c r="I9" s="4">
        <v>1</v>
      </c>
      <c r="J9" s="4">
        <v>1</v>
      </c>
      <c r="K9" s="4" t="s">
        <v>30</v>
      </c>
      <c r="L9" s="4">
        <v>158.57</v>
      </c>
      <c r="M9" s="4">
        <v>158.57</v>
      </c>
      <c r="N9" s="4" t="s">
        <v>62</v>
      </c>
      <c r="O9" s="4" t="s">
        <v>44</v>
      </c>
      <c r="P9" s="4" t="s">
        <v>33</v>
      </c>
      <c r="Q9" s="4">
        <v>0</v>
      </c>
      <c r="R9" s="7">
        <v>44741</v>
      </c>
      <c r="S9" s="6">
        <v>44745</v>
      </c>
      <c r="T9" s="4" t="s">
        <v>34</v>
      </c>
      <c r="U9" s="4">
        <v>158.57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48</v>
      </c>
      <c r="F10" s="6">
        <v>44741</v>
      </c>
      <c r="G10" s="6">
        <v>44742</v>
      </c>
      <c r="H10" s="4">
        <v>1</v>
      </c>
      <c r="I10" s="4">
        <v>1</v>
      </c>
      <c r="J10" s="4">
        <v>1</v>
      </c>
      <c r="K10" s="4" t="s">
        <v>30</v>
      </c>
      <c r="L10" s="4">
        <v>336.78</v>
      </c>
      <c r="M10" s="4">
        <v>336.78</v>
      </c>
      <c r="N10" s="4" t="s">
        <v>65</v>
      </c>
      <c r="O10" s="4" t="s">
        <v>44</v>
      </c>
      <c r="P10" s="4" t="s">
        <v>33</v>
      </c>
      <c r="Q10" s="4">
        <v>0</v>
      </c>
      <c r="R10" s="7">
        <v>44741</v>
      </c>
      <c r="S10" s="6">
        <v>44745</v>
      </c>
      <c r="T10" s="4" t="s">
        <v>34</v>
      </c>
      <c r="U10" s="4">
        <v>336.78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54</v>
      </c>
      <c r="D11" s="4" t="s">
        <v>64</v>
      </c>
      <c r="E11" s="4" t="s">
        <v>48</v>
      </c>
      <c r="F11" s="6">
        <v>44741</v>
      </c>
      <c r="G11" s="6">
        <v>44742</v>
      </c>
      <c r="H11" s="4">
        <v>1</v>
      </c>
      <c r="I11" s="4">
        <v>1</v>
      </c>
      <c r="J11" s="4">
        <v>1</v>
      </c>
      <c r="K11" s="4" t="s">
        <v>30</v>
      </c>
      <c r="L11" s="4">
        <v>-336.78</v>
      </c>
      <c r="M11" s="4">
        <v>-336.78</v>
      </c>
      <c r="N11" s="4" t="s">
        <v>65</v>
      </c>
      <c r="O11" s="4" t="s">
        <v>44</v>
      </c>
      <c r="P11" s="4" t="s">
        <v>33</v>
      </c>
      <c r="Q11" s="4">
        <v>0</v>
      </c>
      <c r="R11" s="7">
        <v>44741</v>
      </c>
      <c r="S11" s="6">
        <v>44745</v>
      </c>
      <c r="T11" s="4" t="s">
        <v>34</v>
      </c>
      <c r="U11" s="4">
        <v>-336.78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57</v>
      </c>
      <c r="F12" s="6">
        <v>44742</v>
      </c>
      <c r="G12" s="6">
        <v>44743</v>
      </c>
      <c r="H12" s="4">
        <v>1</v>
      </c>
      <c r="I12" s="4">
        <v>1</v>
      </c>
      <c r="J12" s="4">
        <v>1</v>
      </c>
      <c r="K12" s="4" t="s">
        <v>30</v>
      </c>
      <c r="L12" s="4">
        <v>185.84</v>
      </c>
      <c r="M12" s="4">
        <v>185.84</v>
      </c>
      <c r="N12" s="4" t="s">
        <v>68</v>
      </c>
      <c r="O12" s="4" t="s">
        <v>69</v>
      </c>
      <c r="P12" s="4" t="s">
        <v>33</v>
      </c>
      <c r="Q12" s="4">
        <v>0</v>
      </c>
      <c r="R12" s="7">
        <v>44742</v>
      </c>
      <c r="S12" s="6">
        <v>44746</v>
      </c>
      <c r="T12" s="4" t="s">
        <v>34</v>
      </c>
      <c r="U12" s="4">
        <v>185.84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57</v>
      </c>
      <c r="F13" s="6">
        <v>44742</v>
      </c>
      <c r="G13" s="6">
        <v>44743</v>
      </c>
      <c r="H13" s="4">
        <v>1</v>
      </c>
      <c r="I13" s="4">
        <v>1</v>
      </c>
      <c r="J13" s="4">
        <v>1</v>
      </c>
      <c r="K13" s="4" t="s">
        <v>30</v>
      </c>
      <c r="L13" s="4">
        <v>126.25</v>
      </c>
      <c r="M13" s="4">
        <v>126.25</v>
      </c>
      <c r="N13" s="4" t="s">
        <v>72</v>
      </c>
      <c r="O13" s="4" t="s">
        <v>69</v>
      </c>
      <c r="P13" s="4" t="s">
        <v>33</v>
      </c>
      <c r="Q13" s="4">
        <v>0</v>
      </c>
      <c r="R13" s="7">
        <v>44742</v>
      </c>
      <c r="S13" s="6">
        <v>44746</v>
      </c>
      <c r="T13" s="4" t="s">
        <v>34</v>
      </c>
      <c r="U13" s="4">
        <v>126.25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74</v>
      </c>
      <c r="E14" s="4" t="s">
        <v>57</v>
      </c>
      <c r="F14" s="6">
        <v>44742</v>
      </c>
      <c r="G14" s="6">
        <v>44743</v>
      </c>
      <c r="H14" s="4">
        <v>1</v>
      </c>
      <c r="I14" s="4">
        <v>1</v>
      </c>
      <c r="J14" s="4">
        <v>1</v>
      </c>
      <c r="K14" s="4" t="s">
        <v>30</v>
      </c>
      <c r="L14" s="4">
        <v>226.24</v>
      </c>
      <c r="M14" s="4">
        <v>226.24</v>
      </c>
      <c r="N14" s="4" t="s">
        <v>75</v>
      </c>
      <c r="O14" s="4" t="s">
        <v>69</v>
      </c>
      <c r="P14" s="4" t="s">
        <v>33</v>
      </c>
      <c r="Q14" s="4">
        <v>0</v>
      </c>
      <c r="R14" s="7">
        <v>44742</v>
      </c>
      <c r="S14" s="6">
        <v>44746</v>
      </c>
      <c r="T14" s="4" t="s">
        <v>34</v>
      </c>
      <c r="U14" s="4">
        <v>226.24</v>
      </c>
      <c r="V14" s="4">
        <v>0</v>
      </c>
      <c r="W14" s="4">
        <v>0</v>
      </c>
      <c r="X14" s="4" t="s">
        <v>35</v>
      </c>
      <c r="Y1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5">
        <v>18230079399</v>
      </c>
      <c r="B2" s="6">
        <v>44740</v>
      </c>
      <c r="C2" s="6">
        <v>44741</v>
      </c>
      <c r="D2" s="4">
        <v>111.4</v>
      </c>
      <c r="E2" s="4" t="str">
        <f>VLOOKUP(A2,HOP!A:L,12,0)</f>
        <v>111.40</v>
      </c>
      <c r="F2" s="4" t="str">
        <f>VLOOKUP(A2,HOP!A:C,3,0)</f>
        <v>2605585</v>
      </c>
      <c r="G2" s="4">
        <f>D2-E2</f>
        <v>0</v>
      </c>
      <c r="H2" s="4" t="str">
        <f>$H$1&amp;F2</f>
        <v>，2605585</v>
      </c>
      <c r="I2" s="4" t="str">
        <f>VLOOKUP(A2,HOP!A:U,21,0)</f>
        <v>直连</v>
      </c>
    </row>
    <row r="3" s="4" customFormat="1" spans="1:9">
      <c r="A3" s="5">
        <v>18230362133</v>
      </c>
      <c r="B3" s="6">
        <v>44740</v>
      </c>
      <c r="C3" s="6">
        <v>44741</v>
      </c>
      <c r="D3" s="4">
        <v>154.53</v>
      </c>
      <c r="E3" s="4" t="str">
        <f>VLOOKUP(A3,HOP!A:L,12,0)</f>
        <v>154.53</v>
      </c>
      <c r="F3" s="4" t="str">
        <f>VLOOKUP(A3,HOP!A:C,3,0)</f>
        <v>2605643</v>
      </c>
      <c r="G3" s="4">
        <f t="shared" ref="G3:G12" si="0">D3-E3</f>
        <v>0</v>
      </c>
      <c r="H3" s="4" t="str">
        <f t="shared" ref="H3:H12" si="1">$H$1&amp;F3</f>
        <v>，2605643</v>
      </c>
      <c r="I3" s="4" t="str">
        <f>VLOOKUP(A3,HOP!A:U,21,0)</f>
        <v>直连</v>
      </c>
    </row>
    <row r="4" s="4" customFormat="1" spans="1:9">
      <c r="A4" s="5">
        <v>18225713139</v>
      </c>
      <c r="B4" s="6">
        <v>44740</v>
      </c>
      <c r="C4" s="6">
        <v>44742</v>
      </c>
      <c r="D4" s="4">
        <v>422.18</v>
      </c>
      <c r="E4" s="4" t="str">
        <f>VLOOKUP(A4,HOP!A:L,12,0)</f>
        <v>422.18</v>
      </c>
      <c r="F4" s="4" t="str">
        <f>VLOOKUP(A4,HOP!A:C,3,0)</f>
        <v>2605153</v>
      </c>
      <c r="G4" s="4">
        <f t="shared" si="0"/>
        <v>0</v>
      </c>
      <c r="H4" s="4" t="str">
        <f t="shared" si="1"/>
        <v>，2605153</v>
      </c>
      <c r="I4" s="4" t="str">
        <f>VLOOKUP(A4,HOP!A:U,21,0)</f>
        <v>直连</v>
      </c>
    </row>
    <row r="5" s="4" customFormat="1" spans="1:9">
      <c r="A5" s="5">
        <v>18231164057</v>
      </c>
      <c r="B5" s="6">
        <v>44741</v>
      </c>
      <c r="C5" s="6">
        <v>44742</v>
      </c>
      <c r="D5" s="4">
        <v>320.47</v>
      </c>
      <c r="E5" s="4" t="str">
        <f>VLOOKUP(A5,HOP!A:L,12,0)</f>
        <v>320.47</v>
      </c>
      <c r="F5" s="4" t="str">
        <f>VLOOKUP(A5,HOP!A:C,3,0)</f>
        <v>2605790</v>
      </c>
      <c r="G5" s="4">
        <f t="shared" si="0"/>
        <v>0</v>
      </c>
      <c r="H5" s="4" t="str">
        <f t="shared" si="1"/>
        <v>，2605790</v>
      </c>
      <c r="I5" s="4" t="str">
        <f>VLOOKUP(A5,HOP!A:U,21,0)</f>
        <v>直连</v>
      </c>
    </row>
    <row r="6" s="4" customFormat="1" hidden="1" spans="1:9">
      <c r="A6" s="5">
        <v>18232170670</v>
      </c>
      <c r="B6" s="6">
        <v>44741</v>
      </c>
      <c r="C6" s="6">
        <v>44742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18236182140</v>
      </c>
      <c r="B7" s="6">
        <v>44741</v>
      </c>
      <c r="C7" s="6">
        <v>44742</v>
      </c>
      <c r="D7" s="4">
        <v>146.45</v>
      </c>
      <c r="E7" s="4" t="str">
        <f>VLOOKUP(A7,HOP!A:L,12,0)</f>
        <v>146.45</v>
      </c>
      <c r="F7" s="4" t="str">
        <f>VLOOKUP(A7,HOP!A:C,3,0)</f>
        <v>2606422</v>
      </c>
      <c r="G7" s="4">
        <f t="shared" si="0"/>
        <v>0</v>
      </c>
      <c r="H7" s="4" t="str">
        <f t="shared" si="1"/>
        <v>，2606422</v>
      </c>
      <c r="I7" s="4" t="str">
        <f>VLOOKUP(A7,HOP!A:U,21,0)</f>
        <v>直连</v>
      </c>
    </row>
    <row r="8" s="4" customFormat="1" spans="1:9">
      <c r="A8" s="5">
        <v>18237006062</v>
      </c>
      <c r="B8" s="6">
        <v>44741</v>
      </c>
      <c r="C8" s="6">
        <v>44742</v>
      </c>
      <c r="D8" s="4">
        <v>158.57</v>
      </c>
      <c r="E8" s="4" t="str">
        <f>VLOOKUP(A8,HOP!A:L,12,0)</f>
        <v>158.57</v>
      </c>
      <c r="F8" s="4" t="str">
        <f>VLOOKUP(A8,HOP!A:C,3,0)</f>
        <v>2606568</v>
      </c>
      <c r="G8" s="4">
        <f t="shared" si="0"/>
        <v>0</v>
      </c>
      <c r="H8" s="4" t="str">
        <f t="shared" si="1"/>
        <v>，2606568</v>
      </c>
      <c r="I8" s="4" t="str">
        <f>VLOOKUP(A8,HOP!A:U,21,0)</f>
        <v>直连</v>
      </c>
    </row>
    <row r="9" s="4" customFormat="1" hidden="1" spans="1:9">
      <c r="A9" s="5">
        <v>18237346606</v>
      </c>
      <c r="B9" s="6">
        <v>44741</v>
      </c>
      <c r="C9" s="6">
        <v>44742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18242491046</v>
      </c>
      <c r="B10" s="6">
        <v>44742</v>
      </c>
      <c r="C10" s="6">
        <v>44743</v>
      </c>
      <c r="D10" s="4">
        <v>185.84</v>
      </c>
      <c r="E10" s="4" t="str">
        <f>VLOOKUP(A10,HOP!A:L,12,0)</f>
        <v>185.84</v>
      </c>
      <c r="F10" s="4" t="str">
        <f>VLOOKUP(A10,HOP!A:C,3,0)</f>
        <v>2607168</v>
      </c>
      <c r="G10" s="4">
        <f t="shared" si="0"/>
        <v>0</v>
      </c>
      <c r="H10" s="4" t="str">
        <f t="shared" si="1"/>
        <v>，2607168</v>
      </c>
      <c r="I10" s="4" t="str">
        <f>VLOOKUP(A10,HOP!A:U,21,0)</f>
        <v>直连</v>
      </c>
    </row>
    <row r="11" s="4" customFormat="1" spans="1:9">
      <c r="A11" s="5">
        <v>18248888253</v>
      </c>
      <c r="B11" s="6">
        <v>44742</v>
      </c>
      <c r="C11" s="6">
        <v>44743</v>
      </c>
      <c r="D11" s="4">
        <v>126.25</v>
      </c>
      <c r="E11" s="4" t="str">
        <f>VLOOKUP(A11,HOP!A:L,12,0)</f>
        <v>126.25</v>
      </c>
      <c r="F11" s="4" t="str">
        <f>VLOOKUP(A11,HOP!A:C,3,0)</f>
        <v>2607797</v>
      </c>
      <c r="G11" s="4">
        <f t="shared" si="0"/>
        <v>0</v>
      </c>
      <c r="H11" s="4" t="str">
        <f t="shared" si="1"/>
        <v>，2607797</v>
      </c>
      <c r="I11" s="4" t="str">
        <f>VLOOKUP(A11,HOP!A:U,21,0)</f>
        <v>直连</v>
      </c>
    </row>
    <row r="12" s="4" customFormat="1" spans="1:9">
      <c r="A12" s="5">
        <v>18248268996</v>
      </c>
      <c r="B12" s="6">
        <v>44742</v>
      </c>
      <c r="C12" s="6">
        <v>44743</v>
      </c>
      <c r="D12" s="4">
        <v>226.24</v>
      </c>
      <c r="E12" s="4" t="str">
        <f>VLOOKUP(A12,HOP!A:L,12,0)</f>
        <v>226.24</v>
      </c>
      <c r="F12" s="4" t="str">
        <f>VLOOKUP(A12,HOP!A:C,3,0)</f>
        <v>2607880</v>
      </c>
      <c r="G12" s="4">
        <f t="shared" si="0"/>
        <v>0</v>
      </c>
      <c r="H12" s="4" t="str">
        <f t="shared" si="1"/>
        <v>，2607880</v>
      </c>
      <c r="I12" s="4" t="str">
        <f>VLOOKUP(A12,HOP!A:U,21,0)</f>
        <v>直连</v>
      </c>
    </row>
    <row r="14" spans="4:4">
      <c r="D14" s="4">
        <f>SUM(D2:D13)</f>
        <v>1851.93</v>
      </c>
    </row>
    <row r="20" spans="1:1">
      <c r="A20" s="4" t="s">
        <v>77</v>
      </c>
    </row>
    <row r="21" spans="1:1">
      <c r="A21" s="4" t="s">
        <v>78</v>
      </c>
    </row>
    <row r="22" spans="1:1">
      <c r="A22" s="4" t="s">
        <v>79</v>
      </c>
    </row>
  </sheetData>
  <autoFilter ref="A1:XFD14">
    <filterColumn colId="3">
      <filters blank="1">
        <filter val="154.53"/>
        <filter val="1851.93"/>
        <filter val="111.4"/>
        <filter val="185.84"/>
        <filter val="226.24"/>
        <filter val="126.25"/>
        <filter val="146.45"/>
        <filter val="158.57"/>
        <filter val="320.47"/>
        <filter val="422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</row>
    <row r="2" s="1" customFormat="1" spans="1:21">
      <c r="A2" s="3">
        <v>18225713139</v>
      </c>
      <c r="B2" s="1" t="s">
        <v>98</v>
      </c>
      <c r="C2" s="1" t="s">
        <v>99</v>
      </c>
      <c r="D2" s="1" t="s">
        <v>100</v>
      </c>
      <c r="E2" s="1" t="s">
        <v>43</v>
      </c>
      <c r="F2" s="1" t="s">
        <v>98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</row>
    <row r="3" s="1" customFormat="1" spans="1:21">
      <c r="A3" s="3">
        <v>18230079399</v>
      </c>
      <c r="B3" s="1" t="s">
        <v>98</v>
      </c>
      <c r="C3" s="1" t="s">
        <v>113</v>
      </c>
      <c r="D3" s="1" t="s">
        <v>114</v>
      </c>
      <c r="E3" s="1" t="s">
        <v>31</v>
      </c>
      <c r="F3" s="1" t="s">
        <v>98</v>
      </c>
      <c r="G3" s="1" t="s">
        <v>115</v>
      </c>
      <c r="H3" s="1" t="s">
        <v>102</v>
      </c>
      <c r="I3" s="1" t="s">
        <v>116</v>
      </c>
      <c r="J3" s="1" t="s">
        <v>104</v>
      </c>
      <c r="K3" s="1" t="s">
        <v>116</v>
      </c>
      <c r="L3" s="1" t="s">
        <v>116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117</v>
      </c>
      <c r="S3" s="1" t="s">
        <v>110</v>
      </c>
      <c r="T3" s="1" t="s">
        <v>111</v>
      </c>
      <c r="U3" s="1" t="s">
        <v>112</v>
      </c>
    </row>
    <row r="4" s="1" customFormat="1" spans="1:21">
      <c r="A4" s="3">
        <v>18230362133</v>
      </c>
      <c r="B4" s="1" t="s">
        <v>98</v>
      </c>
      <c r="C4" s="1" t="s">
        <v>118</v>
      </c>
      <c r="D4" s="1" t="s">
        <v>119</v>
      </c>
      <c r="E4" s="1" t="s">
        <v>39</v>
      </c>
      <c r="F4" s="1" t="s">
        <v>98</v>
      </c>
      <c r="G4" s="1" t="s">
        <v>115</v>
      </c>
      <c r="H4" s="1" t="s">
        <v>102</v>
      </c>
      <c r="I4" s="1" t="s">
        <v>120</v>
      </c>
      <c r="J4" s="1" t="s">
        <v>104</v>
      </c>
      <c r="K4" s="1" t="s">
        <v>120</v>
      </c>
      <c r="L4" s="1" t="s">
        <v>120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121</v>
      </c>
      <c r="S4" s="1" t="s">
        <v>110</v>
      </c>
      <c r="T4" s="1" t="s">
        <v>111</v>
      </c>
      <c r="U4" s="1" t="s">
        <v>112</v>
      </c>
    </row>
    <row r="5" s="1" customFormat="1" spans="1:21">
      <c r="A5" s="3">
        <v>18231164057</v>
      </c>
      <c r="B5" s="1" t="s">
        <v>98</v>
      </c>
      <c r="C5" s="1" t="s">
        <v>122</v>
      </c>
      <c r="D5" s="1" t="s">
        <v>123</v>
      </c>
      <c r="E5" s="1" t="s">
        <v>49</v>
      </c>
      <c r="F5" s="1" t="s">
        <v>115</v>
      </c>
      <c r="G5" s="1" t="s">
        <v>101</v>
      </c>
      <c r="H5" s="1" t="s">
        <v>102</v>
      </c>
      <c r="I5" s="1" t="s">
        <v>124</v>
      </c>
      <c r="J5" s="1" t="s">
        <v>104</v>
      </c>
      <c r="K5" s="1" t="s">
        <v>124</v>
      </c>
      <c r="L5" s="1" t="s">
        <v>124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125</v>
      </c>
      <c r="S5" s="1" t="s">
        <v>110</v>
      </c>
      <c r="T5" s="1" t="s">
        <v>111</v>
      </c>
      <c r="U5" s="1" t="s">
        <v>112</v>
      </c>
    </row>
    <row r="6" s="1" customFormat="1" spans="1:21">
      <c r="A6" s="3">
        <v>18236182140</v>
      </c>
      <c r="B6" s="1" t="s">
        <v>115</v>
      </c>
      <c r="C6" s="1" t="s">
        <v>126</v>
      </c>
      <c r="D6" s="1" t="s">
        <v>127</v>
      </c>
      <c r="E6" s="1" t="s">
        <v>58</v>
      </c>
      <c r="F6" s="1" t="s">
        <v>115</v>
      </c>
      <c r="G6" s="1" t="s">
        <v>101</v>
      </c>
      <c r="H6" s="1" t="s">
        <v>102</v>
      </c>
      <c r="I6" s="1" t="s">
        <v>128</v>
      </c>
      <c r="J6" s="1" t="s">
        <v>104</v>
      </c>
      <c r="K6" s="1" t="s">
        <v>128</v>
      </c>
      <c r="L6" s="1" t="s">
        <v>128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129</v>
      </c>
      <c r="S6" s="1" t="s">
        <v>110</v>
      </c>
      <c r="T6" s="1" t="s">
        <v>111</v>
      </c>
      <c r="U6" s="1" t="s">
        <v>112</v>
      </c>
    </row>
    <row r="7" s="1" customFormat="1" spans="1:21">
      <c r="A7" s="3">
        <v>18237006062</v>
      </c>
      <c r="B7" s="1" t="s">
        <v>115</v>
      </c>
      <c r="C7" s="1" t="s">
        <v>130</v>
      </c>
      <c r="D7" s="1" t="s">
        <v>131</v>
      </c>
      <c r="E7" s="1" t="s">
        <v>62</v>
      </c>
      <c r="F7" s="1" t="s">
        <v>115</v>
      </c>
      <c r="G7" s="1" t="s">
        <v>101</v>
      </c>
      <c r="H7" s="1" t="s">
        <v>102</v>
      </c>
      <c r="I7" s="1" t="s">
        <v>132</v>
      </c>
      <c r="J7" s="1" t="s">
        <v>104</v>
      </c>
      <c r="K7" s="1" t="s">
        <v>132</v>
      </c>
      <c r="L7" s="1" t="s">
        <v>132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133</v>
      </c>
      <c r="S7" s="1" t="s">
        <v>110</v>
      </c>
      <c r="T7" s="1" t="s">
        <v>111</v>
      </c>
      <c r="U7" s="1" t="s">
        <v>112</v>
      </c>
    </row>
    <row r="8" s="1" customFormat="1" spans="1:21">
      <c r="A8" s="3">
        <v>18242491046</v>
      </c>
      <c r="B8" s="1" t="s">
        <v>101</v>
      </c>
      <c r="C8" s="1" t="s">
        <v>134</v>
      </c>
      <c r="D8" s="1" t="s">
        <v>135</v>
      </c>
      <c r="E8" s="1" t="s">
        <v>68</v>
      </c>
      <c r="F8" s="1" t="s">
        <v>101</v>
      </c>
      <c r="G8" s="1" t="s">
        <v>136</v>
      </c>
      <c r="H8" s="1" t="s">
        <v>102</v>
      </c>
      <c r="I8" s="1" t="s">
        <v>137</v>
      </c>
      <c r="J8" s="1" t="s">
        <v>104</v>
      </c>
      <c r="K8" s="1" t="s">
        <v>137</v>
      </c>
      <c r="L8" s="1" t="s">
        <v>137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108</v>
      </c>
      <c r="R8" s="1" t="s">
        <v>138</v>
      </c>
      <c r="S8" s="1" t="s">
        <v>110</v>
      </c>
      <c r="T8" s="1" t="s">
        <v>111</v>
      </c>
      <c r="U8" s="1" t="s">
        <v>112</v>
      </c>
    </row>
    <row r="9" s="1" customFormat="1" spans="1:21">
      <c r="A9" s="3">
        <v>18248888253</v>
      </c>
      <c r="B9" s="1" t="s">
        <v>101</v>
      </c>
      <c r="C9" s="1" t="s">
        <v>139</v>
      </c>
      <c r="D9" s="1" t="s">
        <v>140</v>
      </c>
      <c r="E9" s="1" t="s">
        <v>72</v>
      </c>
      <c r="F9" s="1" t="s">
        <v>101</v>
      </c>
      <c r="G9" s="1" t="s">
        <v>136</v>
      </c>
      <c r="H9" s="1" t="s">
        <v>102</v>
      </c>
      <c r="I9" s="1" t="s">
        <v>141</v>
      </c>
      <c r="J9" s="1" t="s">
        <v>104</v>
      </c>
      <c r="K9" s="1" t="s">
        <v>141</v>
      </c>
      <c r="L9" s="1" t="s">
        <v>141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108</v>
      </c>
      <c r="R9" s="1" t="s">
        <v>142</v>
      </c>
      <c r="S9" s="1" t="s">
        <v>110</v>
      </c>
      <c r="T9" s="1" t="s">
        <v>111</v>
      </c>
      <c r="U9" s="1" t="s">
        <v>112</v>
      </c>
    </row>
    <row r="10" s="1" customFormat="1" spans="1:21">
      <c r="A10" s="3">
        <v>18248268996</v>
      </c>
      <c r="B10" s="1" t="s">
        <v>101</v>
      </c>
      <c r="C10" s="1" t="s">
        <v>143</v>
      </c>
      <c r="D10" s="1" t="s">
        <v>144</v>
      </c>
      <c r="E10" s="1" t="s">
        <v>75</v>
      </c>
      <c r="F10" s="1" t="s">
        <v>101</v>
      </c>
      <c r="G10" s="1" t="s">
        <v>136</v>
      </c>
      <c r="H10" s="1" t="s">
        <v>102</v>
      </c>
      <c r="I10" s="1" t="s">
        <v>145</v>
      </c>
      <c r="J10" s="1" t="s">
        <v>104</v>
      </c>
      <c r="K10" s="1" t="s">
        <v>145</v>
      </c>
      <c r="L10" s="1" t="s">
        <v>145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108</v>
      </c>
      <c r="R10" s="1" t="s">
        <v>146</v>
      </c>
      <c r="S10" s="1" t="s">
        <v>110</v>
      </c>
      <c r="T10" s="1" t="s">
        <v>111</v>
      </c>
      <c r="U10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2022-07-04T02:19:45Z</dcterms:created>
  <dcterms:modified xsi:type="dcterms:W3CDTF">2022-07-04T02:35:38Z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F6EBA7631F1A4C049F8DCA977251CB4F</vt:lpwstr>
  </property>
  <property fmtid="{D5CDD505-2E9C-101B-9397-08002B2CF9AE}" pid="3" name="KSOProductBuildVer">
    <vt:lpwstr>2052-11.1.0.11830</vt:lpwstr>
  </property>
</Properties>
</file>