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6"/>
  </bookViews>
  <sheets>
    <sheet name="总表" sheetId="1" r:id="rId1"/>
    <sheet name="订单详情" sheetId="2" r:id="rId2"/>
    <sheet name="退款明细" sheetId="3" r:id="rId3"/>
    <sheet name="商家承担优惠明细" sheetId="4" r:id="rId4"/>
    <sheet name="调整金额" sheetId="5" r:id="rId5"/>
    <sheet name="公益金额明细" sheetId="6" r:id="rId6"/>
    <sheet name="对账" sheetId="7" r:id="rId7"/>
    <sheet name="HOP" sheetId="8" r:id="rId8"/>
  </sheets>
  <calcPr calcId="144525"/>
</workbook>
</file>

<file path=xl/sharedStrings.xml><?xml version="1.0" encoding="utf-8"?>
<sst xmlns="http://schemas.openxmlformats.org/spreadsheetml/2006/main" count="421" uniqueCount="150">
  <si>
    <t>结算周期</t>
  </si>
  <si>
    <t>供应商名称</t>
  </si>
  <si>
    <t>供应商ID</t>
  </si>
  <si>
    <t>订单底价</t>
  </si>
  <si>
    <t>商家承担退款总额</t>
  </si>
  <si>
    <t>商家承担总优惠</t>
  </si>
  <si>
    <t>调整金额</t>
  </si>
  <si>
    <t>公益金额</t>
  </si>
  <si>
    <t>结算金额</t>
  </si>
  <si>
    <t>20220627-20220703</t>
  </si>
  <si>
    <t>广州汇登信息科技有限公司（预付）</t>
  </si>
  <si>
    <t>4368148</t>
  </si>
  <si>
    <t>2376.50</t>
  </si>
  <si>
    <t>0.00</t>
  </si>
  <si>
    <t>-45.00</t>
  </si>
  <si>
    <t>2331.50</t>
  </si>
  <si>
    <t>美团点评订单号</t>
  </si>
  <si>
    <t>酒店名称</t>
  </si>
  <si>
    <t>城市名称</t>
  </si>
  <si>
    <t>订单类型</t>
  </si>
  <si>
    <t>入离日期</t>
  </si>
  <si>
    <t>入住房型</t>
  </si>
  <si>
    <t>入住姓名</t>
  </si>
  <si>
    <t>间夜</t>
  </si>
  <si>
    <t>价格结算方式</t>
  </si>
  <si>
    <t>技术服务费</t>
  </si>
  <si>
    <t>退技术服务费</t>
  </si>
  <si>
    <t>商家承担优惠总金额</t>
  </si>
  <si>
    <t>商家承担退款</t>
  </si>
  <si>
    <t>代理商订单号</t>
  </si>
  <si>
    <t>酒店确认号</t>
  </si>
  <si>
    <t>商家ID</t>
  </si>
  <si>
    <t>备注</t>
  </si>
  <si>
    <t>4881913146628038234</t>
  </si>
  <si>
    <t>贵阳溪山里酒店</t>
  </si>
  <si>
    <t>贵阳市</t>
  </si>
  <si>
    <t>本期应结</t>
  </si>
  <si>
    <t>2022-06-27~2022-06-28</t>
  </si>
  <si>
    <t>高级精致房</t>
  </si>
  <si>
    <t>许双</t>
  </si>
  <si>
    <t>1</t>
  </si>
  <si>
    <t>底价结算</t>
  </si>
  <si>
    <t>364.50</t>
  </si>
  <si>
    <t>409.50</t>
  </si>
  <si>
    <t>40.50</t>
  </si>
  <si>
    <t/>
  </si>
  <si>
    <t>4890920386667679581</t>
  </si>
  <si>
    <t>梅州麓湖山酒店</t>
  </si>
  <si>
    <t>梅州市</t>
  </si>
  <si>
    <t>2022-07-02~2022-07-03</t>
  </si>
  <si>
    <t>标准双床房</t>
  </si>
  <si>
    <t>刘法银</t>
  </si>
  <si>
    <t>315.00</t>
  </si>
  <si>
    <t>35.00</t>
  </si>
  <si>
    <t>1241057</t>
  </si>
  <si>
    <t>4890920387816362845</t>
  </si>
  <si>
    <t>豪华大床房</t>
  </si>
  <si>
    <t>392.00</t>
  </si>
  <si>
    <t>43.00</t>
  </si>
  <si>
    <t>4890920384973787997</t>
  </si>
  <si>
    <t>4890920385477939037</t>
  </si>
  <si>
    <t>4890920385660523357</t>
  </si>
  <si>
    <t>4890920383431227229</t>
  </si>
  <si>
    <t>美团订单号</t>
  </si>
  <si>
    <t>是否打包</t>
  </si>
  <si>
    <t>退间夜</t>
  </si>
  <si>
    <t>价格模式</t>
  </si>
  <si>
    <t>是否有定价权</t>
  </si>
  <si>
    <t>退款金额</t>
  </si>
  <si>
    <t>状态</t>
  </si>
  <si>
    <t>商家承担优惠</t>
  </si>
  <si>
    <t>活动名称</t>
  </si>
  <si>
    <t>活动ID</t>
  </si>
  <si>
    <t>非打包</t>
  </si>
  <si>
    <t>会员价-贵阳溪山里酒店-1591486469-1637119244557</t>
  </si>
  <si>
    <t>3_817556845</t>
  </si>
  <si>
    <t>已确认</t>
  </si>
  <si>
    <t>7月平日当天订-4%-LTH</t>
  </si>
  <si>
    <t>3_868131296</t>
  </si>
  <si>
    <t>类型</t>
  </si>
  <si>
    <t>分店名称</t>
  </si>
  <si>
    <t>原因</t>
  </si>
  <si>
    <t>订单号</t>
  </si>
  <si>
    <t>审核状态</t>
  </si>
  <si>
    <t>公益订单号</t>
  </si>
  <si>
    <t>公益组织名称</t>
  </si>
  <si>
    <t>业务发生时间</t>
  </si>
  <si>
    <t>入账时间</t>
  </si>
  <si>
    <t>订单金额</t>
  </si>
  <si>
    <t>公益方式</t>
  </si>
  <si>
    <t>公益规则</t>
  </si>
  <si>
    <t>，</t>
  </si>
  <si>
    <t>202206271908460022</t>
  </si>
  <si>
    <t>202207021223280025</t>
  </si>
  <si>
    <t>202207021506280025</t>
  </si>
  <si>
    <t>202207020838560021</t>
  </si>
  <si>
    <t>202207021225410025</t>
  </si>
  <si>
    <t>202207021222310025</t>
  </si>
  <si>
    <t>202207020841270025</t>
  </si>
  <si>
    <t xml:space="preserve">房集：i220705150347 </t>
  </si>
  <si>
    <t>总计：2331.5元</t>
  </si>
  <si>
    <t>渠道单号</t>
  </si>
  <si>
    <t>下单日期</t>
  </si>
  <si>
    <t>单号</t>
  </si>
  <si>
    <t>入住人</t>
  </si>
  <si>
    <t>入住日期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</si>
  <si>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</si>
  <si>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</si>
  <si>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</si>
  <si>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</si>
  <si>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</si>
  <si>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</si>
  <si>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</si>
  <si>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</si>
  <si>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</si>
  <si>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</si>
  <si>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</si>
  <si>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</si>
  <si>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</si>
  <si>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</si>
  <si>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</si>
  <si>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4881913106552428778</t>
  </si>
  <si>
    <t>2022-06-23</t>
  </si>
  <si>
    <t>2600579</t>
  </si>
  <si>
    <t>广州大学城雅乐轩酒店</t>
  </si>
  <si>
    <t>李剑侠</t>
  </si>
  <si>
    <t>2022-06-24</t>
  </si>
  <si>
    <t>2022-06-25</t>
  </si>
  <si>
    <t>退房日周结</t>
  </si>
  <si>
    <t>321.00</t>
  </si>
  <si>
    <t>RMB</t>
  </si>
  <si>
    <t>0</t>
  </si>
  <si>
    <t>美团国内EBK</t>
  </si>
  <si>
    <t>01.011001</t>
  </si>
  <si>
    <t>2022-06-23 16:13:45</t>
  </si>
  <si>
    <t>否</t>
  </si>
  <si>
    <t>广州汇登信息科技有限公司</t>
  </si>
  <si>
    <t>直连</t>
  </si>
  <si>
    <t>2600571</t>
  </si>
  <si>
    <t>LI JIANXIA</t>
  </si>
  <si>
    <t>2022-06-23 16:10:45</t>
  </si>
  <si>
    <t>4881913106247799908</t>
  </si>
  <si>
    <t>2600535</t>
  </si>
  <si>
    <t>金志伟,金丽娟</t>
  </si>
  <si>
    <t>642.00</t>
  </si>
  <si>
    <t>2022-06-23 15:24:26</t>
  </si>
  <si>
    <t>直采</t>
  </si>
  <si>
    <t>2600515</t>
  </si>
  <si>
    <t>JIN ZHIWEI,JIN LIJUAN</t>
  </si>
  <si>
    <t>2022-06-23 15:02:41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</si>
</sst>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3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4">
    <xf numFmtId="0" fontId="0" fillId="0" borderId="0" xfId="0" applyFont="1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0" fillId="0" borderId="0" xfId="0" applyNumberFormat="1" applyFont="1">
      <alignment vertical="center"/>
    </xf>
    <xf numFmtId="0" fontId="0" fillId="0" borderId="0" xfId="0" applyFo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workbookViewId="0">
      <selection activeCell="I2" sqref="I2"/>
    </sheetView>
  </sheetViews>
  <sheetFormatPr defaultColWidth="9" defaultRowHeight="13.5" outlineLevelRow="1"/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>
      <c r="A2" t="s">
        <v>9</v>
      </c>
      <c r="B2" t="s">
        <v>10</v>
      </c>
      <c r="C2" t="s">
        <v>11</v>
      </c>
      <c r="D2" t="s">
        <v>12</v>
      </c>
      <c r="E2" t="s">
        <v>13</v>
      </c>
      <c r="F2" t="s">
        <v>14</v>
      </c>
      <c r="G2" t="s">
        <v>13</v>
      </c>
      <c r="H2" t="s">
        <v>13</v>
      </c>
      <c r="I2" t="s">
        <v>15</v>
      </c>
    </row>
  </sheetData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8"/>
  <sheetViews>
    <sheetView workbookViewId="0">
      <selection activeCell="A1" sqref="$A1:$XFD1048576"/>
    </sheetView>
  </sheetViews>
  <sheetFormatPr defaultColWidth="9" defaultRowHeight="13.5" outlineLevelRow="7"/>
  <sheetData>
    <row r="1" spans="1:20">
      <c r="A1" t="s">
        <v>16</v>
      </c>
      <c r="B1" t="s">
        <v>17</v>
      </c>
      <c r="C1" t="s">
        <v>18</v>
      </c>
      <c r="D1" t="s">
        <v>19</v>
      </c>
      <c r="E1" t="s">
        <v>20</v>
      </c>
      <c r="F1" t="s">
        <v>21</v>
      </c>
      <c r="G1" t="s">
        <v>22</v>
      </c>
      <c r="H1" t="s">
        <v>23</v>
      </c>
      <c r="I1" t="s">
        <v>24</v>
      </c>
      <c r="J1" t="s">
        <v>8</v>
      </c>
      <c r="K1" t="s">
        <v>3</v>
      </c>
      <c r="L1" t="s">
        <v>25</v>
      </c>
      <c r="M1" t="s">
        <v>26</v>
      </c>
      <c r="N1" t="s">
        <v>27</v>
      </c>
      <c r="O1" t="s">
        <v>28</v>
      </c>
      <c r="P1" t="s">
        <v>7</v>
      </c>
      <c r="Q1" t="s">
        <v>29</v>
      </c>
      <c r="R1" t="s">
        <v>30</v>
      </c>
      <c r="S1" t="s">
        <v>31</v>
      </c>
      <c r="T1" t="s">
        <v>32</v>
      </c>
    </row>
    <row r="2" spans="1:20">
      <c r="A2" t="s">
        <v>33</v>
      </c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  <c r="J2" t="s">
        <v>42</v>
      </c>
      <c r="K2" t="s">
        <v>43</v>
      </c>
      <c r="L2" t="s">
        <v>44</v>
      </c>
      <c r="M2" t="s">
        <v>13</v>
      </c>
      <c r="N2" t="s">
        <v>14</v>
      </c>
      <c r="O2" t="s">
        <v>13</v>
      </c>
      <c r="P2" t="s">
        <v>13</v>
      </c>
      <c r="Q2" t="s">
        <v>45</v>
      </c>
      <c r="R2" t="s">
        <v>45</v>
      </c>
      <c r="S2" t="s">
        <v>45</v>
      </c>
      <c r="T2" t="s">
        <v>45</v>
      </c>
    </row>
    <row r="3" spans="1:20">
      <c r="A3" t="s">
        <v>46</v>
      </c>
      <c r="B3" t="s">
        <v>47</v>
      </c>
      <c r="C3" t="s">
        <v>48</v>
      </c>
      <c r="D3" t="s">
        <v>36</v>
      </c>
      <c r="E3" t="s">
        <v>49</v>
      </c>
      <c r="F3" t="s">
        <v>50</v>
      </c>
      <c r="G3" t="s">
        <v>51</v>
      </c>
      <c r="H3" t="s">
        <v>40</v>
      </c>
      <c r="I3" t="s">
        <v>41</v>
      </c>
      <c r="J3" t="s">
        <v>52</v>
      </c>
      <c r="K3" t="s">
        <v>52</v>
      </c>
      <c r="L3" t="s">
        <v>53</v>
      </c>
      <c r="M3" t="s">
        <v>13</v>
      </c>
      <c r="N3" t="s">
        <v>13</v>
      </c>
      <c r="O3" t="s">
        <v>13</v>
      </c>
      <c r="P3" t="s">
        <v>13</v>
      </c>
      <c r="Q3" t="s">
        <v>45</v>
      </c>
      <c r="R3" t="s">
        <v>54</v>
      </c>
      <c r="S3" t="s">
        <v>45</v>
      </c>
      <c r="T3" t="s">
        <v>45</v>
      </c>
    </row>
    <row r="4" spans="1:20">
      <c r="A4" t="s">
        <v>55</v>
      </c>
      <c r="B4" t="s">
        <v>47</v>
      </c>
      <c r="C4" t="s">
        <v>48</v>
      </c>
      <c r="D4" t="s">
        <v>36</v>
      </c>
      <c r="E4" t="s">
        <v>49</v>
      </c>
      <c r="F4" t="s">
        <v>56</v>
      </c>
      <c r="G4" t="s">
        <v>51</v>
      </c>
      <c r="H4" t="s">
        <v>40</v>
      </c>
      <c r="I4" t="s">
        <v>41</v>
      </c>
      <c r="J4" t="s">
        <v>57</v>
      </c>
      <c r="K4" t="s">
        <v>57</v>
      </c>
      <c r="L4" t="s">
        <v>58</v>
      </c>
      <c r="M4" t="s">
        <v>13</v>
      </c>
      <c r="N4" t="s">
        <v>13</v>
      </c>
      <c r="O4" t="s">
        <v>13</v>
      </c>
      <c r="P4" t="s">
        <v>13</v>
      </c>
      <c r="Q4" t="s">
        <v>45</v>
      </c>
      <c r="R4" t="s">
        <v>54</v>
      </c>
      <c r="S4" t="s">
        <v>45</v>
      </c>
      <c r="T4" t="s">
        <v>45</v>
      </c>
    </row>
    <row r="5" spans="1:20">
      <c r="A5" t="s">
        <v>59</v>
      </c>
      <c r="B5" t="s">
        <v>47</v>
      </c>
      <c r="C5" t="s">
        <v>48</v>
      </c>
      <c r="D5" t="s">
        <v>36</v>
      </c>
      <c r="E5" t="s">
        <v>49</v>
      </c>
      <c r="F5" t="s">
        <v>50</v>
      </c>
      <c r="G5" t="s">
        <v>51</v>
      </c>
      <c r="H5" t="s">
        <v>40</v>
      </c>
      <c r="I5" t="s">
        <v>41</v>
      </c>
      <c r="J5" t="s">
        <v>52</v>
      </c>
      <c r="K5" t="s">
        <v>52</v>
      </c>
      <c r="L5" t="s">
        <v>53</v>
      </c>
      <c r="M5" t="s">
        <v>13</v>
      </c>
      <c r="N5" t="s">
        <v>13</v>
      </c>
      <c r="O5" t="s">
        <v>13</v>
      </c>
      <c r="P5" t="s">
        <v>13</v>
      </c>
      <c r="Q5" t="s">
        <v>45</v>
      </c>
      <c r="R5" t="s">
        <v>54</v>
      </c>
      <c r="S5" t="s">
        <v>45</v>
      </c>
      <c r="T5" t="s">
        <v>45</v>
      </c>
    </row>
    <row r="6" spans="1:20">
      <c r="A6" t="s">
        <v>60</v>
      </c>
      <c r="B6" t="s">
        <v>47</v>
      </c>
      <c r="C6" t="s">
        <v>48</v>
      </c>
      <c r="D6" t="s">
        <v>36</v>
      </c>
      <c r="E6" t="s">
        <v>49</v>
      </c>
      <c r="F6" t="s">
        <v>50</v>
      </c>
      <c r="G6" t="s">
        <v>51</v>
      </c>
      <c r="H6" t="s">
        <v>40</v>
      </c>
      <c r="I6" t="s">
        <v>41</v>
      </c>
      <c r="J6" t="s">
        <v>52</v>
      </c>
      <c r="K6" t="s">
        <v>52</v>
      </c>
      <c r="L6" t="s">
        <v>53</v>
      </c>
      <c r="M6" t="s">
        <v>13</v>
      </c>
      <c r="N6" t="s">
        <v>13</v>
      </c>
      <c r="O6" t="s">
        <v>13</v>
      </c>
      <c r="P6" t="s">
        <v>13</v>
      </c>
      <c r="Q6" t="s">
        <v>45</v>
      </c>
      <c r="R6" t="s">
        <v>54</v>
      </c>
      <c r="S6" t="s">
        <v>45</v>
      </c>
      <c r="T6" t="s">
        <v>45</v>
      </c>
    </row>
    <row r="7" spans="1:20">
      <c r="A7" t="s">
        <v>61</v>
      </c>
      <c r="B7" t="s">
        <v>47</v>
      </c>
      <c r="C7" t="s">
        <v>48</v>
      </c>
      <c r="D7" t="s">
        <v>36</v>
      </c>
      <c r="E7" t="s">
        <v>49</v>
      </c>
      <c r="F7" t="s">
        <v>50</v>
      </c>
      <c r="G7" t="s">
        <v>51</v>
      </c>
      <c r="H7" t="s">
        <v>40</v>
      </c>
      <c r="I7" t="s">
        <v>41</v>
      </c>
      <c r="J7" t="s">
        <v>52</v>
      </c>
      <c r="K7" t="s">
        <v>52</v>
      </c>
      <c r="L7" t="s">
        <v>53</v>
      </c>
      <c r="M7" t="s">
        <v>13</v>
      </c>
      <c r="N7" t="s">
        <v>13</v>
      </c>
      <c r="O7" t="s">
        <v>13</v>
      </c>
      <c r="P7" t="s">
        <v>13</v>
      </c>
      <c r="Q7" t="s">
        <v>45</v>
      </c>
      <c r="R7" t="s">
        <v>54</v>
      </c>
      <c r="S7" t="s">
        <v>45</v>
      </c>
      <c r="T7" t="s">
        <v>45</v>
      </c>
    </row>
    <row r="8" spans="1:20">
      <c r="A8" t="s">
        <v>62</v>
      </c>
      <c r="B8" t="s">
        <v>47</v>
      </c>
      <c r="C8" t="s">
        <v>48</v>
      </c>
      <c r="D8" t="s">
        <v>36</v>
      </c>
      <c r="E8" t="s">
        <v>49</v>
      </c>
      <c r="F8" t="s">
        <v>50</v>
      </c>
      <c r="G8" t="s">
        <v>51</v>
      </c>
      <c r="H8" t="s">
        <v>40</v>
      </c>
      <c r="I8" t="s">
        <v>41</v>
      </c>
      <c r="J8" t="s">
        <v>52</v>
      </c>
      <c r="K8" t="s">
        <v>52</v>
      </c>
      <c r="L8" t="s">
        <v>53</v>
      </c>
      <c r="M8" t="s">
        <v>13</v>
      </c>
      <c r="N8" t="s">
        <v>13</v>
      </c>
      <c r="O8" t="s">
        <v>13</v>
      </c>
      <c r="P8" t="s">
        <v>13</v>
      </c>
      <c r="Q8" t="s">
        <v>45</v>
      </c>
      <c r="R8" t="s">
        <v>54</v>
      </c>
      <c r="S8" t="s">
        <v>45</v>
      </c>
      <c r="T8" t="s">
        <v>45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"/>
  <sheetViews>
    <sheetView workbookViewId="0">
      <selection activeCell="A1" sqref="A1"/>
    </sheetView>
  </sheetViews>
  <sheetFormatPr defaultColWidth="9" defaultRowHeight="13.5"/>
  <sheetData>
    <row r="1" spans="1:18">
      <c r="A1" t="s">
        <v>17</v>
      </c>
      <c r="B1" t="s">
        <v>18</v>
      </c>
      <c r="C1" t="s">
        <v>63</v>
      </c>
      <c r="D1" t="s">
        <v>64</v>
      </c>
      <c r="E1" t="s">
        <v>20</v>
      </c>
      <c r="F1" t="s">
        <v>21</v>
      </c>
      <c r="G1" t="s">
        <v>22</v>
      </c>
      <c r="H1" t="s">
        <v>65</v>
      </c>
      <c r="I1" t="s">
        <v>24</v>
      </c>
      <c r="J1" t="s">
        <v>66</v>
      </c>
      <c r="K1" t="s">
        <v>67</v>
      </c>
      <c r="L1" t="s">
        <v>68</v>
      </c>
      <c r="M1" t="s">
        <v>25</v>
      </c>
      <c r="N1" t="s">
        <v>28</v>
      </c>
      <c r="O1" t="s">
        <v>29</v>
      </c>
      <c r="P1" t="s">
        <v>30</v>
      </c>
      <c r="Q1" t="s">
        <v>31</v>
      </c>
      <c r="R1" t="s">
        <v>69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"/>
  <sheetViews>
    <sheetView workbookViewId="0">
      <selection activeCell="A1" sqref="A1"/>
    </sheetView>
  </sheetViews>
  <sheetFormatPr defaultColWidth="9" defaultRowHeight="13.5" outlineLevelRow="4"/>
  <sheetData>
    <row r="1" spans="1:15">
      <c r="A1" t="s">
        <v>17</v>
      </c>
      <c r="B1" t="s">
        <v>18</v>
      </c>
      <c r="C1" t="s">
        <v>63</v>
      </c>
      <c r="D1" t="s">
        <v>64</v>
      </c>
      <c r="E1" t="s">
        <v>20</v>
      </c>
      <c r="F1" t="s">
        <v>21</v>
      </c>
      <c r="G1" t="s">
        <v>22</v>
      </c>
      <c r="H1" t="s">
        <v>24</v>
      </c>
      <c r="I1" t="s">
        <v>70</v>
      </c>
      <c r="J1" t="s">
        <v>71</v>
      </c>
      <c r="K1" t="s">
        <v>72</v>
      </c>
      <c r="L1" t="s">
        <v>29</v>
      </c>
      <c r="M1" t="s">
        <v>30</v>
      </c>
      <c r="N1" t="s">
        <v>31</v>
      </c>
      <c r="O1" t="s">
        <v>69</v>
      </c>
    </row>
    <row r="2" spans="1:15">
      <c r="A2" t="s">
        <v>34</v>
      </c>
      <c r="B2" t="s">
        <v>45</v>
      </c>
      <c r="C2" t="s">
        <v>33</v>
      </c>
      <c r="D2" t="s">
        <v>73</v>
      </c>
      <c r="E2" t="s">
        <v>37</v>
      </c>
      <c r="F2" t="s">
        <v>38</v>
      </c>
      <c r="G2" t="s">
        <v>39</v>
      </c>
      <c r="H2" t="s">
        <v>45</v>
      </c>
      <c r="I2" t="s">
        <v>14</v>
      </c>
      <c r="J2" t="s">
        <v>74</v>
      </c>
      <c r="K2" t="s">
        <v>75</v>
      </c>
      <c r="L2" t="s">
        <v>45</v>
      </c>
      <c r="M2" t="s">
        <v>45</v>
      </c>
      <c r="N2" t="s">
        <v>45</v>
      </c>
      <c r="O2" t="s">
        <v>76</v>
      </c>
    </row>
    <row r="3" spans="1:15">
      <c r="A3" t="s">
        <v>47</v>
      </c>
      <c r="B3" t="s">
        <v>45</v>
      </c>
      <c r="C3" t="s">
        <v>59</v>
      </c>
      <c r="D3" t="s">
        <v>73</v>
      </c>
      <c r="E3" t="s">
        <v>49</v>
      </c>
      <c r="F3" t="s">
        <v>50</v>
      </c>
      <c r="G3" t="s">
        <v>51</v>
      </c>
      <c r="H3" t="s">
        <v>45</v>
      </c>
      <c r="I3" t="s">
        <v>13</v>
      </c>
      <c r="J3" t="s">
        <v>77</v>
      </c>
      <c r="K3" t="s">
        <v>78</v>
      </c>
      <c r="L3" t="s">
        <v>45</v>
      </c>
      <c r="M3" t="s">
        <v>54</v>
      </c>
      <c r="N3" t="s">
        <v>45</v>
      </c>
      <c r="O3" t="s">
        <v>76</v>
      </c>
    </row>
    <row r="4" spans="1:15">
      <c r="A4" t="s">
        <v>47</v>
      </c>
      <c r="B4" t="s">
        <v>45</v>
      </c>
      <c r="C4" t="s">
        <v>61</v>
      </c>
      <c r="D4" t="s">
        <v>73</v>
      </c>
      <c r="E4" t="s">
        <v>49</v>
      </c>
      <c r="F4" t="s">
        <v>50</v>
      </c>
      <c r="G4" t="s">
        <v>51</v>
      </c>
      <c r="H4" t="s">
        <v>45</v>
      </c>
      <c r="I4" t="s">
        <v>13</v>
      </c>
      <c r="J4" t="s">
        <v>77</v>
      </c>
      <c r="K4" t="s">
        <v>78</v>
      </c>
      <c r="L4" t="s">
        <v>45</v>
      </c>
      <c r="M4" t="s">
        <v>54</v>
      </c>
      <c r="N4" t="s">
        <v>45</v>
      </c>
      <c r="O4" t="s">
        <v>76</v>
      </c>
    </row>
    <row r="5" spans="1:15">
      <c r="A5" t="s">
        <v>47</v>
      </c>
      <c r="B5" t="s">
        <v>45</v>
      </c>
      <c r="C5" t="s">
        <v>62</v>
      </c>
      <c r="D5" t="s">
        <v>73</v>
      </c>
      <c r="E5" t="s">
        <v>49</v>
      </c>
      <c r="F5" t="s">
        <v>50</v>
      </c>
      <c r="G5" t="s">
        <v>51</v>
      </c>
      <c r="H5" t="s">
        <v>45</v>
      </c>
      <c r="I5" t="s">
        <v>13</v>
      </c>
      <c r="J5" t="s">
        <v>77</v>
      </c>
      <c r="K5" t="s">
        <v>78</v>
      </c>
      <c r="L5" t="s">
        <v>45</v>
      </c>
      <c r="M5" t="s">
        <v>54</v>
      </c>
      <c r="N5" t="s">
        <v>45</v>
      </c>
      <c r="O5" t="s">
        <v>76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1" sqref="A1"/>
    </sheetView>
  </sheetViews>
  <sheetFormatPr defaultColWidth="9" defaultRowHeight="13.5" outlineLevelCol="6"/>
  <sheetData>
    <row r="1" spans="1:7">
      <c r="A1" t="s">
        <v>79</v>
      </c>
      <c r="B1" t="s">
        <v>80</v>
      </c>
      <c r="C1" t="s">
        <v>6</v>
      </c>
      <c r="D1" t="s">
        <v>81</v>
      </c>
      <c r="E1" t="s">
        <v>82</v>
      </c>
      <c r="F1" t="s">
        <v>32</v>
      </c>
      <c r="G1" t="s">
        <v>83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"/>
  <sheetViews>
    <sheetView workbookViewId="0">
      <selection activeCell="A1" sqref="A1"/>
    </sheetView>
  </sheetViews>
  <sheetFormatPr defaultColWidth="9" defaultRowHeight="13.5"/>
  <sheetData>
    <row r="1" spans="1:10">
      <c r="A1" t="s">
        <v>17</v>
      </c>
      <c r="B1" t="s">
        <v>84</v>
      </c>
      <c r="C1" t="s">
        <v>63</v>
      </c>
      <c r="D1" t="s">
        <v>85</v>
      </c>
      <c r="E1" t="s">
        <v>86</v>
      </c>
      <c r="F1" t="s">
        <v>87</v>
      </c>
      <c r="G1" t="s">
        <v>88</v>
      </c>
      <c r="H1" t="s">
        <v>89</v>
      </c>
      <c r="I1" t="s">
        <v>90</v>
      </c>
      <c r="J1" t="s">
        <v>7</v>
      </c>
    </row>
  </sheetData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"/>
  <sheetViews>
    <sheetView tabSelected="1" workbookViewId="0">
      <selection activeCell="A29" sqref="A29"/>
    </sheetView>
  </sheetViews>
  <sheetFormatPr defaultColWidth="9" defaultRowHeight="13.5"/>
  <cols>
    <col min="1" max="1" width="22" customWidth="1"/>
    <col min="2" max="2" width="24.625" customWidth="1"/>
  </cols>
  <sheetData>
    <row r="1" spans="1:7">
      <c r="A1" t="s">
        <v>16</v>
      </c>
      <c r="B1" t="s">
        <v>20</v>
      </c>
      <c r="C1" t="s">
        <v>8</v>
      </c>
      <c r="G1" t="s">
        <v>91</v>
      </c>
    </row>
    <row r="2" spans="1:9">
      <c r="A2" s="4" t="s">
        <v>33</v>
      </c>
      <c r="B2" t="s">
        <v>37</v>
      </c>
      <c r="C2" s="3">
        <v>364.5</v>
      </c>
      <c r="D2">
        <v>364.5</v>
      </c>
      <c r="E2" s="4" t="s">
        <v>92</v>
      </c>
      <c r="F2">
        <f>C2-D2</f>
        <v>0</v>
      </c>
      <c r="G2" t="str">
        <f>$G$1&amp;E2</f>
        <v>，202206271908460022</v>
      </c>
      <c r="H2" t="e">
        <f>VLOOKUP(A2,HOP!A:U,21,0)</f>
        <v>#N/A</v>
      </c>
      <c r="I2">
        <v>6.27</v>
      </c>
    </row>
    <row r="3" spans="1:9">
      <c r="A3" s="4" t="s">
        <v>46</v>
      </c>
      <c r="B3" t="s">
        <v>49</v>
      </c>
      <c r="C3" s="3">
        <v>315</v>
      </c>
      <c r="D3">
        <v>315</v>
      </c>
      <c r="E3" s="4" t="s">
        <v>93</v>
      </c>
      <c r="F3">
        <f t="shared" ref="F3:F8" si="0">C3-D3</f>
        <v>0</v>
      </c>
      <c r="G3" t="str">
        <f t="shared" ref="G3:G8" si="1">$G$1&amp;E3</f>
        <v>，202207021223280025</v>
      </c>
      <c r="H3" t="e">
        <f>VLOOKUP(A3,HOP!A:U,21,0)</f>
        <v>#N/A</v>
      </c>
      <c r="I3">
        <v>7.2</v>
      </c>
    </row>
    <row r="4" spans="1:9">
      <c r="A4" s="4" t="s">
        <v>55</v>
      </c>
      <c r="B4" t="s">
        <v>49</v>
      </c>
      <c r="C4" s="3">
        <v>392</v>
      </c>
      <c r="D4">
        <v>392</v>
      </c>
      <c r="E4" s="4" t="s">
        <v>94</v>
      </c>
      <c r="F4">
        <f t="shared" si="0"/>
        <v>0</v>
      </c>
      <c r="G4" t="str">
        <f t="shared" si="1"/>
        <v>，202207021506280025</v>
      </c>
      <c r="H4" t="e">
        <f>VLOOKUP(A4,HOP!A:U,21,0)</f>
        <v>#N/A</v>
      </c>
      <c r="I4">
        <v>7.2</v>
      </c>
    </row>
    <row r="5" spans="1:9">
      <c r="A5" s="4" t="s">
        <v>59</v>
      </c>
      <c r="B5" t="s">
        <v>49</v>
      </c>
      <c r="C5" s="3">
        <v>315</v>
      </c>
      <c r="D5">
        <v>315</v>
      </c>
      <c r="E5" s="4" t="s">
        <v>95</v>
      </c>
      <c r="F5">
        <f t="shared" si="0"/>
        <v>0</v>
      </c>
      <c r="G5" t="str">
        <f t="shared" si="1"/>
        <v>，202207020838560021</v>
      </c>
      <c r="H5" t="e">
        <f>VLOOKUP(A5,HOP!A:U,21,0)</f>
        <v>#N/A</v>
      </c>
      <c r="I5">
        <v>7.2</v>
      </c>
    </row>
    <row r="6" spans="1:9">
      <c r="A6" s="4" t="s">
        <v>60</v>
      </c>
      <c r="B6" t="s">
        <v>49</v>
      </c>
      <c r="C6" s="3">
        <v>315</v>
      </c>
      <c r="D6">
        <v>315</v>
      </c>
      <c r="E6" s="4" t="s">
        <v>96</v>
      </c>
      <c r="F6">
        <f t="shared" si="0"/>
        <v>0</v>
      </c>
      <c r="G6" t="str">
        <f t="shared" si="1"/>
        <v>，202207021225410025</v>
      </c>
      <c r="H6" t="e">
        <f>VLOOKUP(A6,HOP!A:U,21,0)</f>
        <v>#N/A</v>
      </c>
      <c r="I6">
        <v>7.2</v>
      </c>
    </row>
    <row r="7" spans="1:9">
      <c r="A7" s="4" t="s">
        <v>61</v>
      </c>
      <c r="B7" t="s">
        <v>49</v>
      </c>
      <c r="C7" s="3">
        <v>315</v>
      </c>
      <c r="D7">
        <v>315</v>
      </c>
      <c r="E7" s="4" t="s">
        <v>97</v>
      </c>
      <c r="F7">
        <f t="shared" si="0"/>
        <v>0</v>
      </c>
      <c r="G7" t="str">
        <f t="shared" si="1"/>
        <v>，202207021222310025</v>
      </c>
      <c r="H7" t="e">
        <f>VLOOKUP(A7,HOP!A:U,21,0)</f>
        <v>#N/A</v>
      </c>
      <c r="I7">
        <v>7.2</v>
      </c>
    </row>
    <row r="8" spans="1:9">
      <c r="A8" s="4" t="s">
        <v>62</v>
      </c>
      <c r="B8" t="s">
        <v>49</v>
      </c>
      <c r="C8" s="3">
        <v>315</v>
      </c>
      <c r="D8">
        <v>315</v>
      </c>
      <c r="E8" s="4" t="s">
        <v>98</v>
      </c>
      <c r="F8">
        <f t="shared" si="0"/>
        <v>0</v>
      </c>
      <c r="G8" t="str">
        <f t="shared" si="1"/>
        <v>，202207020841270025</v>
      </c>
      <c r="H8" t="e">
        <f>VLOOKUP(A8,HOP!A:U,21,0)</f>
        <v>#N/A</v>
      </c>
      <c r="I8">
        <v>7.2</v>
      </c>
    </row>
    <row r="10" spans="3:3">
      <c r="C10">
        <f>SUM(C2:C9)</f>
        <v>2331.5</v>
      </c>
    </row>
    <row r="11" spans="3:3">
      <c r="C11" t="s">
        <v>15</v>
      </c>
    </row>
    <row r="12" spans="3:3">
      <c r="C12">
        <v>2331.5</v>
      </c>
    </row>
    <row r="14" spans="1:1">
      <c r="A14" t="s">
        <v>99</v>
      </c>
    </row>
    <row r="15" spans="1:1">
      <c r="A15" t="s">
        <v>100</v>
      </c>
    </row>
  </sheetData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5"/>
  <sheetViews>
    <sheetView workbookViewId="0">
      <selection activeCell="D1" sqref="D$1:D$1048576"/>
    </sheetView>
  </sheetViews>
  <sheetFormatPr defaultColWidth="8" defaultRowHeight="12.75" outlineLevelRow="4"/>
  <cols>
    <col min="1" max="16383" width="8" style="1"/>
  </cols>
  <sheetData>
    <row r="1" s="1" customFormat="1" spans="1:21">
      <c r="A1" s="2" t="s">
        <v>101</v>
      </c>
      <c r="B1" s="2" t="s">
        <v>102</v>
      </c>
      <c r="C1" s="2" t="s">
        <v>103</v>
      </c>
      <c r="D1" s="2" t="s">
        <v>17</v>
      </c>
      <c r="E1" s="2" t="s">
        <v>104</v>
      </c>
      <c r="F1" s="2" t="s">
        <v>105</v>
      </c>
      <c r="G1" s="2" t="s">
        <v>106</v>
      </c>
      <c r="H1" s="2" t="s">
        <v>107</v>
      </c>
      <c r="I1" s="2" t="s">
        <v>108</v>
      </c>
      <c r="J1" s="2" t="s">
        <v>109</v>
      </c>
      <c r="K1" s="2" t="s">
        <v>110</v>
      </c>
      <c r="L1" s="2" t="s">
        <v>111</v>
      </c>
      <c r="M1" s="2" t="s">
        <v>112</v>
      </c>
      <c r="N1" s="2" t="s">
        <v>113</v>
      </c>
      <c r="O1" s="2" t="s">
        <v>114</v>
      </c>
      <c r="P1" s="2" t="s">
        <v>115</v>
      </c>
      <c r="Q1" s="2" t="s">
        <v>116</v>
      </c>
      <c r="R1" s="2" t="s">
        <v>117</v>
      </c>
      <c r="S1" s="2" t="s">
        <v>118</v>
      </c>
      <c r="T1" s="2" t="s">
        <v>119</v>
      </c>
      <c r="U1" s="2" t="s">
        <v>120</v>
      </c>
    </row>
    <row r="2" s="1" customFormat="1" spans="1:21">
      <c r="A2" s="1" t="s">
        <v>121</v>
      </c>
      <c r="B2" s="1" t="s">
        <v>122</v>
      </c>
      <c r="C2" s="1" t="s">
        <v>123</v>
      </c>
      <c r="D2" s="1" t="s">
        <v>124</v>
      </c>
      <c r="E2" s="1" t="s">
        <v>125</v>
      </c>
      <c r="F2" s="1" t="s">
        <v>126</v>
      </c>
      <c r="G2" s="1" t="s">
        <v>127</v>
      </c>
      <c r="H2" s="1" t="s">
        <v>128</v>
      </c>
      <c r="I2" s="1" t="s">
        <v>129</v>
      </c>
      <c r="J2" s="1" t="s">
        <v>130</v>
      </c>
      <c r="K2" s="1" t="s">
        <v>129</v>
      </c>
      <c r="L2" s="1" t="s">
        <v>129</v>
      </c>
      <c r="M2" s="1" t="s">
        <v>131</v>
      </c>
      <c r="N2" s="1" t="s">
        <v>131</v>
      </c>
      <c r="O2" s="1" t="s">
        <v>13</v>
      </c>
      <c r="P2" s="1" t="s">
        <v>132</v>
      </c>
      <c r="Q2" s="1" t="s">
        <v>133</v>
      </c>
      <c r="R2" s="1" t="s">
        <v>134</v>
      </c>
      <c r="S2" s="1" t="s">
        <v>135</v>
      </c>
      <c r="T2" s="1" t="s">
        <v>136</v>
      </c>
      <c r="U2" s="1" t="s">
        <v>137</v>
      </c>
    </row>
    <row r="3" s="1" customFormat="1" spans="1:21">
      <c r="A3" s="1" t="s">
        <v>121</v>
      </c>
      <c r="B3" s="1" t="s">
        <v>122</v>
      </c>
      <c r="C3" s="1" t="s">
        <v>138</v>
      </c>
      <c r="D3" s="1" t="s">
        <v>124</v>
      </c>
      <c r="E3" s="1" t="s">
        <v>139</v>
      </c>
      <c r="F3" s="1" t="s">
        <v>126</v>
      </c>
      <c r="G3" s="1" t="s">
        <v>127</v>
      </c>
      <c r="H3" s="1" t="s">
        <v>128</v>
      </c>
      <c r="I3" s="1" t="s">
        <v>13</v>
      </c>
      <c r="J3" s="1" t="s">
        <v>130</v>
      </c>
      <c r="K3" s="1" t="s">
        <v>13</v>
      </c>
      <c r="L3" s="1" t="s">
        <v>13</v>
      </c>
      <c r="M3" s="1" t="s">
        <v>131</v>
      </c>
      <c r="N3" s="1" t="s">
        <v>131</v>
      </c>
      <c r="O3" s="1" t="s">
        <v>13</v>
      </c>
      <c r="P3" s="1" t="s">
        <v>132</v>
      </c>
      <c r="Q3" s="1" t="s">
        <v>133</v>
      </c>
      <c r="R3" s="1" t="s">
        <v>140</v>
      </c>
      <c r="S3" s="1" t="s">
        <v>135</v>
      </c>
      <c r="T3" s="1" t="s">
        <v>136</v>
      </c>
      <c r="U3" s="1" t="s">
        <v>137</v>
      </c>
    </row>
    <row r="4" s="1" customFormat="1" spans="1:21">
      <c r="A4" s="1" t="s">
        <v>141</v>
      </c>
      <c r="B4" s="1" t="s">
        <v>122</v>
      </c>
      <c r="C4" s="1" t="s">
        <v>142</v>
      </c>
      <c r="D4" s="1" t="s">
        <v>124</v>
      </c>
      <c r="E4" s="1" t="s">
        <v>143</v>
      </c>
      <c r="F4" s="1" t="s">
        <v>122</v>
      </c>
      <c r="G4" s="1" t="s">
        <v>126</v>
      </c>
      <c r="H4" s="1" t="s">
        <v>128</v>
      </c>
      <c r="I4" s="1" t="s">
        <v>144</v>
      </c>
      <c r="J4" s="1" t="s">
        <v>130</v>
      </c>
      <c r="K4" s="1" t="s">
        <v>144</v>
      </c>
      <c r="L4" s="1" t="s">
        <v>144</v>
      </c>
      <c r="M4" s="1" t="s">
        <v>131</v>
      </c>
      <c r="N4" s="1" t="s">
        <v>131</v>
      </c>
      <c r="O4" s="1" t="s">
        <v>13</v>
      </c>
      <c r="P4" s="1" t="s">
        <v>132</v>
      </c>
      <c r="Q4" s="1" t="s">
        <v>133</v>
      </c>
      <c r="R4" s="1" t="s">
        <v>145</v>
      </c>
      <c r="S4" s="1" t="s">
        <v>135</v>
      </c>
      <c r="T4" s="1" t="s">
        <v>136</v>
      </c>
      <c r="U4" s="1" t="s">
        <v>146</v>
      </c>
    </row>
    <row r="5" s="1" customFormat="1" spans="1:21">
      <c r="A5" s="1" t="s">
        <v>141</v>
      </c>
      <c r="B5" s="1" t="s">
        <v>122</v>
      </c>
      <c r="C5" s="1" t="s">
        <v>147</v>
      </c>
      <c r="D5" s="1" t="s">
        <v>124</v>
      </c>
      <c r="E5" s="1" t="s">
        <v>148</v>
      </c>
      <c r="F5" s="1" t="s">
        <v>122</v>
      </c>
      <c r="G5" s="1" t="s">
        <v>126</v>
      </c>
      <c r="H5" s="1" t="s">
        <v>128</v>
      </c>
      <c r="I5" s="1" t="s">
        <v>13</v>
      </c>
      <c r="J5" s="1" t="s">
        <v>130</v>
      </c>
      <c r="K5" s="1" t="s">
        <v>13</v>
      </c>
      <c r="L5" s="1" t="s">
        <v>13</v>
      </c>
      <c r="M5" s="1" t="s">
        <v>131</v>
      </c>
      <c r="N5" s="1" t="s">
        <v>131</v>
      </c>
      <c r="O5" s="1" t="s">
        <v>13</v>
      </c>
      <c r="P5" s="1" t="s">
        <v>132</v>
      </c>
      <c r="Q5" s="1" t="s">
        <v>133</v>
      </c>
      <c r="R5" s="1" t="s">
        <v>149</v>
      </c>
      <c r="S5" s="1" t="s">
        <v>135</v>
      </c>
      <c r="T5" s="1" t="s">
        <v>136</v>
      </c>
      <c r="U5" s="1" t="s">
        <v>146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总表</vt:lpstr>
      <vt:lpstr>订单详情</vt:lpstr>
      <vt:lpstr>退款明细</vt:lpstr>
      <vt:lpstr>商家承担优惠明细</vt:lpstr>
      <vt:lpstr>调整金额</vt:lpstr>
      <vt:lpstr>公益金额明细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2022-07-05T06:51:00Z</dcterms:created>
  <dcterms:modified xsi:type="dcterms:W3CDTF">2022-07-05T06:59:32Z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163677B5FFDD439D94196CF98B2178AF</vt:lpwstr>
  </property>
  <property fmtid="{D5CDD505-2E9C-101B-9397-08002B2CF9AE}" pid="3" name="KSOProductBuildVer">
    <vt:lpwstr>2052-11.1.0.11830</vt:lpwstr>
  </property>
</Properties>
</file>