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对账!$A$1:$H$12</definedName>
  </definedNames>
  <calcPr calcId="144525"/>
</workbook>
</file>

<file path=xl/sharedStrings.xml><?xml version="1.0" encoding="utf-8"?>
<sst xmlns="http://schemas.openxmlformats.org/spreadsheetml/2006/main" count="689" uniqueCount="214">
  <si>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</si>
  <si>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</si>
  <si>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</si>
  <si>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</si>
  <si>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</si>
  <si>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</si>
  <si>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</si>
  <si>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</si>
  <si>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</si>
  <si>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20220627-20220703</t>
  </si>
  <si>
    <t>广州汇登信息科技有限公司（直连）</t>
  </si>
  <si>
    <t>4319408</t>
  </si>
  <si>
    <t>9831.00</t>
  </si>
  <si>
    <t>-560.00</t>
  </si>
  <si>
    <t>0.00</t>
  </si>
  <si>
    <t>9271.00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</si>
  <si>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</si>
  <si>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</si>
  <si>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</si>
  <si>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</si>
  <si>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</si>
  <si>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</si>
  <si>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</si>
  <si>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</si>
  <si>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</si>
  <si>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</si>
  <si>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</si>
  <si>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</si>
  <si>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</si>
  <si>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</si>
  <si>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</si>
  <si>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</si>
  <si>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备注</t>
  </si>
  <si>
    <t>4881913150500890428</t>
  </si>
  <si>
    <t>维也纳智好酒店（昆明林湖湿地店）</t>
  </si>
  <si>
    <t>昆明市</t>
  </si>
  <si>
    <t>本期应结</t>
  </si>
  <si>
    <t>2022-06-27~2022-06-28</t>
  </si>
  <si>
    <t>标准双床房</t>
  </si>
  <si>
    <t>曲腾飞</t>
  </si>
  <si>
    <t>1</t>
  </si>
  <si>
    <t>底价结算</t>
  </si>
  <si>
    <t>149.00</t>
  </si>
  <si>
    <t>16.56</t>
  </si>
  <si>
    <t>2604850</t>
  </si>
  <si>
    <t>1121117</t>
  </si>
  <si>
    <t/>
  </si>
  <si>
    <t>4881913149950977026</t>
  </si>
  <si>
    <t>广州瑰丽酒店</t>
  </si>
  <si>
    <t>广州市</t>
  </si>
  <si>
    <t>2022-06-27~2022-06-29</t>
  </si>
  <si>
    <t>豪华江景客房</t>
  </si>
  <si>
    <t>朱佩玲</t>
  </si>
  <si>
    <t>2</t>
  </si>
  <si>
    <t>4434.00</t>
  </si>
  <si>
    <t>492.67</t>
  </si>
  <si>
    <t>2604804</t>
  </si>
  <si>
    <t>1074333</t>
  </si>
  <si>
    <t>4881913158029131213</t>
  </si>
  <si>
    <t>2022-06-28~2022-06-29</t>
  </si>
  <si>
    <t>湖景大床房</t>
  </si>
  <si>
    <t>曾凡恒</t>
  </si>
  <si>
    <t>196.00</t>
  </si>
  <si>
    <t>21.78</t>
  </si>
  <si>
    <t>2605666</t>
  </si>
  <si>
    <t>4890920381879687485</t>
  </si>
  <si>
    <t>维也纳国际酒店（北滘新城美的总部店）</t>
  </si>
  <si>
    <t>佛山市</t>
  </si>
  <si>
    <t>2022-07-01~2022-07-02</t>
  </si>
  <si>
    <t>豪华大床房</t>
  </si>
  <si>
    <t>栾雨</t>
  </si>
  <si>
    <t>319.00</t>
  </si>
  <si>
    <t>35.44</t>
  </si>
  <si>
    <t>-35.44</t>
  </si>
  <si>
    <t>-319.00</t>
  </si>
  <si>
    <t>2608707</t>
  </si>
  <si>
    <t>1120866</t>
  </si>
  <si>
    <t>4881913135471160999</t>
  </si>
  <si>
    <t>豪华大床房【标准价】</t>
  </si>
  <si>
    <t>彭火根</t>
  </si>
  <si>
    <t>1733.00</t>
  </si>
  <si>
    <t>192.56</t>
  </si>
  <si>
    <t>2603658</t>
  </si>
  <si>
    <t>4881913134888235130</t>
  </si>
  <si>
    <t>赵书东</t>
  </si>
  <si>
    <t>2603429</t>
  </si>
  <si>
    <t>4890920376293321793</t>
  </si>
  <si>
    <t>喆·啡酒店（重庆黄泥磅轻轨站店）</t>
  </si>
  <si>
    <t>重庆市</t>
  </si>
  <si>
    <t>醇享双床房</t>
  </si>
  <si>
    <t>陈杰</t>
  </si>
  <si>
    <t>186.00</t>
  </si>
  <si>
    <t>20.67</t>
  </si>
  <si>
    <t>2608601</t>
  </si>
  <si>
    <t>648854</t>
  </si>
  <si>
    <t>4890920380765841919</t>
  </si>
  <si>
    <t>豪华双床房</t>
  </si>
  <si>
    <t>张召华</t>
  </si>
  <si>
    <t>2608713</t>
  </si>
  <si>
    <t>4890920394862577398</t>
  </si>
  <si>
    <t>温州大酒店（贵阳喷水池店）</t>
  </si>
  <si>
    <t>贵阳市</t>
  </si>
  <si>
    <t>2022-07-02~2022-07-03</t>
  </si>
  <si>
    <t>优享大床房</t>
  </si>
  <si>
    <t>郑前</t>
  </si>
  <si>
    <t>241.00</t>
  </si>
  <si>
    <t>26.78</t>
  </si>
  <si>
    <t>-26.78</t>
  </si>
  <si>
    <t>-241.00</t>
  </si>
  <si>
    <t>2609497</t>
  </si>
  <si>
    <t>1016946</t>
  </si>
  <si>
    <t>4890920383775945655</t>
  </si>
  <si>
    <t>维也纳酒店（佛山龙江会展中心店）</t>
  </si>
  <si>
    <t>标准单人间</t>
  </si>
  <si>
    <t>文罡</t>
  </si>
  <si>
    <t>209.00</t>
  </si>
  <si>
    <t>23.22</t>
  </si>
  <si>
    <t>2609075</t>
  </si>
  <si>
    <t>1120870</t>
  </si>
  <si>
    <t>4890920386450314401</t>
  </si>
  <si>
    <t>姚保运</t>
  </si>
  <si>
    <t>312.00</t>
  </si>
  <si>
    <t>34.67</t>
  </si>
  <si>
    <t>2609189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</si>
  <si>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</si>
  <si>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</si>
  <si>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</si>
  <si>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</si>
  <si>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</si>
  <si>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</si>
  <si>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</si>
  <si>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</si>
  <si>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</si>
  <si>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</si>
  <si>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-354.44</t>
  </si>
  <si>
    <t>已确认</t>
  </si>
  <si>
    <t>-267.78</t>
  </si>
  <si>
    <t>商家承担优惠</t>
  </si>
  <si>
    <t>活动名称</t>
  </si>
  <si>
    <t>活动ID</t>
  </si>
  <si>
    <t>6月平日当天订-4%-LTH</t>
  </si>
  <si>
    <t>3_850757725</t>
  </si>
  <si>
    <t>6月平日当天订-2%-LTH</t>
  </si>
  <si>
    <t>3_851773418</t>
  </si>
  <si>
    <t>3_865438043</t>
  </si>
  <si>
    <t>【省钱月卡】酒店特惠红包</t>
  </si>
  <si>
    <t>369240100179838747</t>
  </si>
  <si>
    <t>363899100126319666</t>
  </si>
  <si>
    <t>7月平日当天订-4%-LTH</t>
  </si>
  <si>
    <t>3_868131296</t>
  </si>
  <si>
    <t>类型</t>
  </si>
  <si>
    <t>分店名称</t>
  </si>
  <si>
    <t>原因</t>
  </si>
  <si>
    <t>订单号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</si>
  <si>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</si>
  <si>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</si>
  <si>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</si>
  <si>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</si>
  <si>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</si>
  <si>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</si>
  <si>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</si>
  <si>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</si>
  <si>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</si>
  <si>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A220705144841481</t>
  </si>
  <si>
    <t>A220705144903481</t>
  </si>
  <si>
    <t>总计：9271元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</si>
  <si>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</si>
  <si>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</si>
  <si>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</si>
  <si>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</si>
  <si>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</si>
  <si>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</si>
  <si>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</si>
  <si>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</si>
  <si>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</si>
  <si>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</si>
  <si>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</si>
  <si>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</si>
  <si>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</si>
  <si>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</si>
  <si>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</si>
  <si>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</si>
  <si>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</si>
  <si>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</si>
  <si>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</si>
  <si>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</si>
  <si>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2022-07-02</t>
  </si>
  <si>
    <t>维也纳国际酒店(佛山北滘新城美的总部店)</t>
  </si>
  <si>
    <t>2022-07-03</t>
  </si>
  <si>
    <t>退房日周结</t>
  </si>
  <si>
    <t>RMB</t>
  </si>
  <si>
    <t>0</t>
  </si>
  <si>
    <t>美团汇登国内直连</t>
  </si>
  <si>
    <t>01.011020</t>
  </si>
  <si>
    <t>2022-07-02 13:15:58</t>
  </si>
  <si>
    <t>广州汇登信息科技有限公司</t>
  </si>
  <si>
    <t>直连</t>
  </si>
  <si>
    <t>维也纳酒店(佛山龙江会展中心店)</t>
  </si>
  <si>
    <t>2022-07-02 10:14:42</t>
  </si>
  <si>
    <t>2022-07-01</t>
  </si>
  <si>
    <t>2022-07-01 21:16:25</t>
  </si>
  <si>
    <t>喆啡酒店(重庆黄泥磅轻轨站店）</t>
  </si>
  <si>
    <t>2022-07-01 17:55:01</t>
  </si>
  <si>
    <t>2022-06-28</t>
  </si>
  <si>
    <t>维也纳智好酒店(昆明林湖湿地店)</t>
  </si>
  <si>
    <t>2022-06-29</t>
  </si>
  <si>
    <t>2022-06-28 20:50:12</t>
  </si>
  <si>
    <t>2022-06-27</t>
  </si>
  <si>
    <t>2022-06-27 22:32:53</t>
  </si>
  <si>
    <t>2022-06-27 21:43:30</t>
  </si>
  <si>
    <t>直采</t>
  </si>
  <si>
    <t>2022-06-26</t>
  </si>
  <si>
    <t>2022-06-26 16:14:05</t>
  </si>
  <si>
    <t>2022-06-26 11:56:02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</si>
</sst>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$A1:$XFD1048576"/>
    </sheetView>
  </sheetViews>
  <sheetFormatPr defaultColWidth="9" defaultRowHeight="13.5"/>
  <sheetData>
    <row r="1" spans="1:20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  <c r="T1" t="s">
        <v>32</v>
      </c>
    </row>
    <row r="2" spans="1:20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42</v>
      </c>
      <c r="L2" t="s">
        <v>43</v>
      </c>
      <c r="M2" t="s">
        <v>14</v>
      </c>
      <c r="N2" t="s">
        <v>14</v>
      </c>
      <c r="O2" t="s">
        <v>14</v>
      </c>
      <c r="P2" t="s">
        <v>14</v>
      </c>
      <c r="Q2" t="s">
        <v>44</v>
      </c>
      <c r="R2" t="s">
        <v>44</v>
      </c>
      <c r="S2" t="s">
        <v>45</v>
      </c>
      <c r="T2" t="s">
        <v>46</v>
      </c>
    </row>
    <row r="3" spans="1:20">
      <c r="A3" t="s">
        <v>47</v>
      </c>
      <c r="B3" t="s">
        <v>48</v>
      </c>
      <c r="C3" t="s">
        <v>49</v>
      </c>
      <c r="D3" t="s">
        <v>36</v>
      </c>
      <c r="E3" t="s">
        <v>50</v>
      </c>
      <c r="F3" t="s">
        <v>51</v>
      </c>
      <c r="G3" t="s">
        <v>52</v>
      </c>
      <c r="H3" t="s">
        <v>53</v>
      </c>
      <c r="I3" t="s">
        <v>41</v>
      </c>
      <c r="J3" t="s">
        <v>54</v>
      </c>
      <c r="K3" t="s">
        <v>54</v>
      </c>
      <c r="L3" t="s">
        <v>55</v>
      </c>
      <c r="M3" t="s">
        <v>14</v>
      </c>
      <c r="N3" t="s">
        <v>14</v>
      </c>
      <c r="O3" t="s">
        <v>14</v>
      </c>
      <c r="P3" t="s">
        <v>14</v>
      </c>
      <c r="Q3" t="s">
        <v>56</v>
      </c>
      <c r="R3" t="s">
        <v>56</v>
      </c>
      <c r="S3" t="s">
        <v>57</v>
      </c>
      <c r="T3" t="s">
        <v>46</v>
      </c>
    </row>
    <row r="4" spans="1:20">
      <c r="A4" t="s">
        <v>58</v>
      </c>
      <c r="B4" t="s">
        <v>34</v>
      </c>
      <c r="C4" t="s">
        <v>35</v>
      </c>
      <c r="D4" t="s">
        <v>36</v>
      </c>
      <c r="E4" t="s">
        <v>59</v>
      </c>
      <c r="F4" t="s">
        <v>60</v>
      </c>
      <c r="G4" t="s">
        <v>61</v>
      </c>
      <c r="H4" t="s">
        <v>40</v>
      </c>
      <c r="I4" t="s">
        <v>41</v>
      </c>
      <c r="J4" t="s">
        <v>62</v>
      </c>
      <c r="K4" t="s">
        <v>62</v>
      </c>
      <c r="L4" t="s">
        <v>63</v>
      </c>
      <c r="M4" t="s">
        <v>14</v>
      </c>
      <c r="N4" t="s">
        <v>14</v>
      </c>
      <c r="O4" t="s">
        <v>14</v>
      </c>
      <c r="P4" t="s">
        <v>14</v>
      </c>
      <c r="Q4" t="s">
        <v>64</v>
      </c>
      <c r="R4" t="s">
        <v>64</v>
      </c>
      <c r="S4" t="s">
        <v>45</v>
      </c>
      <c r="T4" t="s">
        <v>46</v>
      </c>
    </row>
    <row r="5" spans="1:20">
      <c r="A5" t="s">
        <v>65</v>
      </c>
      <c r="B5" t="s">
        <v>66</v>
      </c>
      <c r="C5" t="s">
        <v>67</v>
      </c>
      <c r="D5" t="s">
        <v>36</v>
      </c>
      <c r="E5" t="s">
        <v>68</v>
      </c>
      <c r="F5" t="s">
        <v>69</v>
      </c>
      <c r="G5" t="s">
        <v>70</v>
      </c>
      <c r="H5" t="s">
        <v>40</v>
      </c>
      <c r="I5" t="s">
        <v>41</v>
      </c>
      <c r="J5" t="s">
        <v>14</v>
      </c>
      <c r="K5" t="s">
        <v>71</v>
      </c>
      <c r="L5" t="s">
        <v>72</v>
      </c>
      <c r="M5" t="s">
        <v>73</v>
      </c>
      <c r="N5" t="s">
        <v>14</v>
      </c>
      <c r="O5" t="s">
        <v>74</v>
      </c>
      <c r="P5" t="s">
        <v>14</v>
      </c>
      <c r="Q5" t="s">
        <v>75</v>
      </c>
      <c r="R5" t="s">
        <v>75</v>
      </c>
      <c r="S5" t="s">
        <v>76</v>
      </c>
      <c r="T5" t="s">
        <v>46</v>
      </c>
    </row>
    <row r="6" spans="1:20">
      <c r="A6" t="s">
        <v>77</v>
      </c>
      <c r="B6" t="s">
        <v>48</v>
      </c>
      <c r="C6" t="s">
        <v>49</v>
      </c>
      <c r="D6" t="s">
        <v>36</v>
      </c>
      <c r="E6" t="s">
        <v>68</v>
      </c>
      <c r="F6" t="s">
        <v>78</v>
      </c>
      <c r="G6" t="s">
        <v>79</v>
      </c>
      <c r="H6" t="s">
        <v>40</v>
      </c>
      <c r="I6" t="s">
        <v>41</v>
      </c>
      <c r="J6" t="s">
        <v>80</v>
      </c>
      <c r="K6" t="s">
        <v>80</v>
      </c>
      <c r="L6" t="s">
        <v>81</v>
      </c>
      <c r="M6" t="s">
        <v>14</v>
      </c>
      <c r="N6" t="s">
        <v>14</v>
      </c>
      <c r="O6" t="s">
        <v>14</v>
      </c>
      <c r="P6" t="s">
        <v>14</v>
      </c>
      <c r="Q6" t="s">
        <v>82</v>
      </c>
      <c r="R6" t="s">
        <v>82</v>
      </c>
      <c r="S6" t="s">
        <v>57</v>
      </c>
      <c r="T6" t="s">
        <v>46</v>
      </c>
    </row>
    <row r="7" spans="1:20">
      <c r="A7" t="s">
        <v>83</v>
      </c>
      <c r="B7" t="s">
        <v>48</v>
      </c>
      <c r="C7" t="s">
        <v>49</v>
      </c>
      <c r="D7" t="s">
        <v>36</v>
      </c>
      <c r="E7" t="s">
        <v>68</v>
      </c>
      <c r="F7" t="s">
        <v>78</v>
      </c>
      <c r="G7" t="s">
        <v>84</v>
      </c>
      <c r="H7" t="s">
        <v>40</v>
      </c>
      <c r="I7" t="s">
        <v>41</v>
      </c>
      <c r="J7" t="s">
        <v>80</v>
      </c>
      <c r="K7" t="s">
        <v>80</v>
      </c>
      <c r="L7" t="s">
        <v>81</v>
      </c>
      <c r="M7" t="s">
        <v>14</v>
      </c>
      <c r="N7" t="s">
        <v>14</v>
      </c>
      <c r="O7" t="s">
        <v>14</v>
      </c>
      <c r="P7" t="s">
        <v>14</v>
      </c>
      <c r="Q7" t="s">
        <v>85</v>
      </c>
      <c r="R7" t="s">
        <v>85</v>
      </c>
      <c r="S7" t="s">
        <v>57</v>
      </c>
      <c r="T7" t="s">
        <v>46</v>
      </c>
    </row>
    <row r="8" spans="1:20">
      <c r="A8" t="s">
        <v>86</v>
      </c>
      <c r="B8" t="s">
        <v>87</v>
      </c>
      <c r="C8" t="s">
        <v>88</v>
      </c>
      <c r="D8" t="s">
        <v>36</v>
      </c>
      <c r="E8" t="s">
        <v>68</v>
      </c>
      <c r="F8" t="s">
        <v>89</v>
      </c>
      <c r="G8" t="s">
        <v>90</v>
      </c>
      <c r="H8" t="s">
        <v>40</v>
      </c>
      <c r="I8" t="s">
        <v>41</v>
      </c>
      <c r="J8" t="s">
        <v>91</v>
      </c>
      <c r="K8" t="s">
        <v>91</v>
      </c>
      <c r="L8" t="s">
        <v>92</v>
      </c>
      <c r="M8" t="s">
        <v>14</v>
      </c>
      <c r="N8" t="s">
        <v>14</v>
      </c>
      <c r="O8" t="s">
        <v>14</v>
      </c>
      <c r="P8" t="s">
        <v>14</v>
      </c>
      <c r="Q8" t="s">
        <v>93</v>
      </c>
      <c r="R8" t="s">
        <v>93</v>
      </c>
      <c r="S8" t="s">
        <v>94</v>
      </c>
      <c r="T8" t="s">
        <v>46</v>
      </c>
    </row>
    <row r="9" spans="1:20">
      <c r="A9" t="s">
        <v>95</v>
      </c>
      <c r="B9" t="s">
        <v>66</v>
      </c>
      <c r="C9" t="s">
        <v>67</v>
      </c>
      <c r="D9" t="s">
        <v>36</v>
      </c>
      <c r="E9" t="s">
        <v>68</v>
      </c>
      <c r="F9" t="s">
        <v>96</v>
      </c>
      <c r="G9" t="s">
        <v>97</v>
      </c>
      <c r="H9" t="s">
        <v>40</v>
      </c>
      <c r="I9" t="s">
        <v>41</v>
      </c>
      <c r="J9" t="s">
        <v>71</v>
      </c>
      <c r="K9" t="s">
        <v>71</v>
      </c>
      <c r="L9" t="s">
        <v>72</v>
      </c>
      <c r="M9" t="s">
        <v>14</v>
      </c>
      <c r="N9" t="s">
        <v>14</v>
      </c>
      <c r="O9" t="s">
        <v>14</v>
      </c>
      <c r="P9" t="s">
        <v>14</v>
      </c>
      <c r="Q9" t="s">
        <v>98</v>
      </c>
      <c r="R9" t="s">
        <v>98</v>
      </c>
      <c r="S9" t="s">
        <v>76</v>
      </c>
      <c r="T9" t="s">
        <v>46</v>
      </c>
    </row>
    <row r="10" spans="1:20">
      <c r="A10" t="s">
        <v>99</v>
      </c>
      <c r="B10" t="s">
        <v>100</v>
      </c>
      <c r="C10" t="s">
        <v>101</v>
      </c>
      <c r="D10" t="s">
        <v>36</v>
      </c>
      <c r="E10" t="s">
        <v>102</v>
      </c>
      <c r="F10" t="s">
        <v>103</v>
      </c>
      <c r="G10" t="s">
        <v>104</v>
      </c>
      <c r="H10" t="s">
        <v>40</v>
      </c>
      <c r="I10" t="s">
        <v>41</v>
      </c>
      <c r="J10" t="s">
        <v>14</v>
      </c>
      <c r="K10" t="s">
        <v>105</v>
      </c>
      <c r="L10" t="s">
        <v>106</v>
      </c>
      <c r="M10" t="s">
        <v>107</v>
      </c>
      <c r="N10" t="s">
        <v>14</v>
      </c>
      <c r="O10" t="s">
        <v>108</v>
      </c>
      <c r="P10" t="s">
        <v>14</v>
      </c>
      <c r="Q10" t="s">
        <v>109</v>
      </c>
      <c r="R10" t="s">
        <v>109</v>
      </c>
      <c r="S10" t="s">
        <v>110</v>
      </c>
      <c r="T10" t="s">
        <v>46</v>
      </c>
    </row>
    <row r="11" spans="1:20">
      <c r="A11" t="s">
        <v>111</v>
      </c>
      <c r="B11" t="s">
        <v>112</v>
      </c>
      <c r="C11" t="s">
        <v>67</v>
      </c>
      <c r="D11" t="s">
        <v>36</v>
      </c>
      <c r="E11" t="s">
        <v>102</v>
      </c>
      <c r="F11" t="s">
        <v>113</v>
      </c>
      <c r="G11" t="s">
        <v>114</v>
      </c>
      <c r="H11" t="s">
        <v>40</v>
      </c>
      <c r="I11" t="s">
        <v>41</v>
      </c>
      <c r="J11" t="s">
        <v>115</v>
      </c>
      <c r="K11" t="s">
        <v>115</v>
      </c>
      <c r="L11" t="s">
        <v>116</v>
      </c>
      <c r="M11" t="s">
        <v>14</v>
      </c>
      <c r="N11" t="s">
        <v>14</v>
      </c>
      <c r="O11" t="s">
        <v>14</v>
      </c>
      <c r="P11" t="s">
        <v>14</v>
      </c>
      <c r="Q11" t="s">
        <v>117</v>
      </c>
      <c r="R11" t="s">
        <v>117</v>
      </c>
      <c r="S11" t="s">
        <v>118</v>
      </c>
      <c r="T11" t="s">
        <v>46</v>
      </c>
    </row>
    <row r="12" spans="1:20">
      <c r="A12" t="s">
        <v>119</v>
      </c>
      <c r="B12" t="s">
        <v>66</v>
      </c>
      <c r="C12" t="s">
        <v>67</v>
      </c>
      <c r="D12" t="s">
        <v>36</v>
      </c>
      <c r="E12" t="s">
        <v>102</v>
      </c>
      <c r="F12" t="s">
        <v>69</v>
      </c>
      <c r="G12" t="s">
        <v>120</v>
      </c>
      <c r="H12" t="s">
        <v>40</v>
      </c>
      <c r="I12" t="s">
        <v>41</v>
      </c>
      <c r="J12" t="s">
        <v>121</v>
      </c>
      <c r="K12" t="s">
        <v>121</v>
      </c>
      <c r="L12" t="s">
        <v>122</v>
      </c>
      <c r="M12" t="s">
        <v>14</v>
      </c>
      <c r="N12" t="s">
        <v>14</v>
      </c>
      <c r="O12" t="s">
        <v>14</v>
      </c>
      <c r="P12" t="s">
        <v>14</v>
      </c>
      <c r="Q12" t="s">
        <v>123</v>
      </c>
      <c r="R12" t="s">
        <v>123</v>
      </c>
      <c r="S12" t="s">
        <v>76</v>
      </c>
      <c r="T12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workbookViewId="0">
      <selection activeCell="A1" sqref="A1"/>
    </sheetView>
  </sheetViews>
  <sheetFormatPr defaultColWidth="9" defaultRowHeight="13.5" outlineLevelRow="2"/>
  <sheetData>
    <row r="1" spans="1:18">
      <c r="A1" t="s">
        <v>17</v>
      </c>
      <c r="B1" t="s">
        <v>18</v>
      </c>
      <c r="C1" t="s">
        <v>124</v>
      </c>
      <c r="D1" t="s">
        <v>125</v>
      </c>
      <c r="E1" t="s">
        <v>20</v>
      </c>
      <c r="F1" t="s">
        <v>21</v>
      </c>
      <c r="G1" t="s">
        <v>22</v>
      </c>
      <c r="H1" t="s">
        <v>126</v>
      </c>
      <c r="I1" t="s">
        <v>24</v>
      </c>
      <c r="J1" t="s">
        <v>127</v>
      </c>
      <c r="K1" t="s">
        <v>128</v>
      </c>
      <c r="L1" t="s">
        <v>129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130</v>
      </c>
    </row>
    <row r="2" spans="1:18">
      <c r="A2" t="s">
        <v>66</v>
      </c>
      <c r="B2" t="s">
        <v>46</v>
      </c>
      <c r="C2" t="s">
        <v>65</v>
      </c>
      <c r="D2" t="s">
        <v>131</v>
      </c>
      <c r="E2" t="s">
        <v>68</v>
      </c>
      <c r="F2" t="s">
        <v>69</v>
      </c>
      <c r="G2" t="s">
        <v>70</v>
      </c>
      <c r="H2" t="s">
        <v>40</v>
      </c>
      <c r="I2" t="s">
        <v>41</v>
      </c>
      <c r="J2" t="s">
        <v>132</v>
      </c>
      <c r="K2" t="s">
        <v>133</v>
      </c>
      <c r="L2" t="s">
        <v>134</v>
      </c>
      <c r="M2" t="s">
        <v>73</v>
      </c>
      <c r="N2" t="s">
        <v>74</v>
      </c>
      <c r="O2" t="s">
        <v>75</v>
      </c>
      <c r="P2" t="s">
        <v>75</v>
      </c>
      <c r="Q2" t="s">
        <v>76</v>
      </c>
      <c r="R2" t="s">
        <v>135</v>
      </c>
    </row>
    <row r="3" spans="1:18">
      <c r="A3" t="s">
        <v>100</v>
      </c>
      <c r="B3" t="s">
        <v>46</v>
      </c>
      <c r="C3" t="s">
        <v>99</v>
      </c>
      <c r="D3" t="s">
        <v>131</v>
      </c>
      <c r="E3" t="s">
        <v>102</v>
      </c>
      <c r="F3" t="s">
        <v>103</v>
      </c>
      <c r="G3" t="s">
        <v>104</v>
      </c>
      <c r="H3" t="s">
        <v>40</v>
      </c>
      <c r="I3" t="s">
        <v>41</v>
      </c>
      <c r="J3" t="s">
        <v>132</v>
      </c>
      <c r="K3" t="s">
        <v>133</v>
      </c>
      <c r="L3" t="s">
        <v>136</v>
      </c>
      <c r="M3" t="s">
        <v>107</v>
      </c>
      <c r="N3" t="s">
        <v>108</v>
      </c>
      <c r="O3" t="s">
        <v>109</v>
      </c>
      <c r="P3" t="s">
        <v>109</v>
      </c>
      <c r="Q3" t="s">
        <v>110</v>
      </c>
      <c r="R3" t="s">
        <v>135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A1" sqref="A1"/>
    </sheetView>
  </sheetViews>
  <sheetFormatPr defaultColWidth="9" defaultRowHeight="13.5" outlineLevelRow="7"/>
  <sheetData>
    <row r="1" spans="1:15">
      <c r="A1" t="s">
        <v>17</v>
      </c>
      <c r="B1" t="s">
        <v>18</v>
      </c>
      <c r="C1" t="s">
        <v>124</v>
      </c>
      <c r="D1" t="s">
        <v>125</v>
      </c>
      <c r="E1" t="s">
        <v>20</v>
      </c>
      <c r="F1" t="s">
        <v>21</v>
      </c>
      <c r="G1" t="s">
        <v>22</v>
      </c>
      <c r="H1" t="s">
        <v>24</v>
      </c>
      <c r="I1" t="s">
        <v>137</v>
      </c>
      <c r="J1" t="s">
        <v>138</v>
      </c>
      <c r="K1" t="s">
        <v>139</v>
      </c>
      <c r="L1" t="s">
        <v>29</v>
      </c>
      <c r="M1" t="s">
        <v>30</v>
      </c>
      <c r="N1" t="s">
        <v>31</v>
      </c>
      <c r="O1" t="s">
        <v>130</v>
      </c>
    </row>
    <row r="2" spans="1:15">
      <c r="A2" t="s">
        <v>34</v>
      </c>
      <c r="B2" t="s">
        <v>46</v>
      </c>
      <c r="C2" t="s">
        <v>33</v>
      </c>
      <c r="D2" t="s">
        <v>131</v>
      </c>
      <c r="E2" t="s">
        <v>37</v>
      </c>
      <c r="F2" t="s">
        <v>38</v>
      </c>
      <c r="G2" t="s">
        <v>39</v>
      </c>
      <c r="H2" t="s">
        <v>46</v>
      </c>
      <c r="I2" t="s">
        <v>14</v>
      </c>
      <c r="J2" t="s">
        <v>140</v>
      </c>
      <c r="K2" t="s">
        <v>141</v>
      </c>
      <c r="L2" t="s">
        <v>44</v>
      </c>
      <c r="M2" t="s">
        <v>44</v>
      </c>
      <c r="N2" t="s">
        <v>45</v>
      </c>
      <c r="O2" t="s">
        <v>135</v>
      </c>
    </row>
    <row r="3" spans="1:15">
      <c r="A3" t="s">
        <v>48</v>
      </c>
      <c r="B3" t="s">
        <v>46</v>
      </c>
      <c r="C3" t="s">
        <v>47</v>
      </c>
      <c r="D3" t="s">
        <v>131</v>
      </c>
      <c r="E3" t="s">
        <v>50</v>
      </c>
      <c r="F3" t="s">
        <v>51</v>
      </c>
      <c r="G3" t="s">
        <v>52</v>
      </c>
      <c r="H3" t="s">
        <v>46</v>
      </c>
      <c r="I3" t="s">
        <v>14</v>
      </c>
      <c r="J3" t="s">
        <v>142</v>
      </c>
      <c r="K3" t="s">
        <v>143</v>
      </c>
      <c r="L3" t="s">
        <v>56</v>
      </c>
      <c r="M3" t="s">
        <v>56</v>
      </c>
      <c r="N3" t="s">
        <v>57</v>
      </c>
      <c r="O3" t="s">
        <v>135</v>
      </c>
    </row>
    <row r="4" spans="1:15">
      <c r="A4" t="s">
        <v>34</v>
      </c>
      <c r="B4" t="s">
        <v>46</v>
      </c>
      <c r="C4" t="s">
        <v>58</v>
      </c>
      <c r="D4" t="s">
        <v>131</v>
      </c>
      <c r="E4" t="s">
        <v>59</v>
      </c>
      <c r="F4" t="s">
        <v>60</v>
      </c>
      <c r="G4" t="s">
        <v>61</v>
      </c>
      <c r="H4" t="s">
        <v>46</v>
      </c>
      <c r="I4" t="s">
        <v>14</v>
      </c>
      <c r="J4" t="s">
        <v>140</v>
      </c>
      <c r="K4" t="s">
        <v>144</v>
      </c>
      <c r="L4" t="s">
        <v>64</v>
      </c>
      <c r="M4" t="s">
        <v>64</v>
      </c>
      <c r="N4" t="s">
        <v>45</v>
      </c>
      <c r="O4" t="s">
        <v>135</v>
      </c>
    </row>
    <row r="5" spans="1:15">
      <c r="A5" t="s">
        <v>87</v>
      </c>
      <c r="B5" t="s">
        <v>46</v>
      </c>
      <c r="C5" t="s">
        <v>86</v>
      </c>
      <c r="D5" t="s">
        <v>131</v>
      </c>
      <c r="E5" t="s">
        <v>68</v>
      </c>
      <c r="F5" t="s">
        <v>89</v>
      </c>
      <c r="G5" t="s">
        <v>90</v>
      </c>
      <c r="H5" t="s">
        <v>46</v>
      </c>
      <c r="I5" t="s">
        <v>14</v>
      </c>
      <c r="J5" t="s">
        <v>145</v>
      </c>
      <c r="K5" t="s">
        <v>146</v>
      </c>
      <c r="L5" t="s">
        <v>93</v>
      </c>
      <c r="M5" t="s">
        <v>93</v>
      </c>
      <c r="N5" t="s">
        <v>94</v>
      </c>
      <c r="O5" t="s">
        <v>135</v>
      </c>
    </row>
    <row r="6" spans="1:15">
      <c r="A6" t="s">
        <v>66</v>
      </c>
      <c r="B6" t="s">
        <v>46</v>
      </c>
      <c r="C6" t="s">
        <v>95</v>
      </c>
      <c r="D6" t="s">
        <v>131</v>
      </c>
      <c r="E6" t="s">
        <v>68</v>
      </c>
      <c r="F6" t="s">
        <v>96</v>
      </c>
      <c r="G6" t="s">
        <v>97</v>
      </c>
      <c r="H6" t="s">
        <v>46</v>
      </c>
      <c r="I6" t="s">
        <v>14</v>
      </c>
      <c r="J6" t="s">
        <v>145</v>
      </c>
      <c r="K6" t="s">
        <v>147</v>
      </c>
      <c r="L6" t="s">
        <v>98</v>
      </c>
      <c r="M6" t="s">
        <v>98</v>
      </c>
      <c r="N6" t="s">
        <v>76</v>
      </c>
      <c r="O6" t="s">
        <v>135</v>
      </c>
    </row>
    <row r="7" spans="1:15">
      <c r="A7" t="s">
        <v>100</v>
      </c>
      <c r="B7" t="s">
        <v>46</v>
      </c>
      <c r="C7" t="s">
        <v>99</v>
      </c>
      <c r="D7" t="s">
        <v>131</v>
      </c>
      <c r="E7" t="s">
        <v>102</v>
      </c>
      <c r="F7" t="s">
        <v>103</v>
      </c>
      <c r="G7" t="s">
        <v>104</v>
      </c>
      <c r="H7" t="s">
        <v>46</v>
      </c>
      <c r="I7" t="s">
        <v>14</v>
      </c>
      <c r="J7" t="s">
        <v>148</v>
      </c>
      <c r="K7" t="s">
        <v>149</v>
      </c>
      <c r="L7" t="s">
        <v>109</v>
      </c>
      <c r="M7" t="s">
        <v>109</v>
      </c>
      <c r="N7" t="s">
        <v>110</v>
      </c>
      <c r="O7" t="s">
        <v>135</v>
      </c>
    </row>
    <row r="8" spans="1:15">
      <c r="A8" t="s">
        <v>100</v>
      </c>
      <c r="B8" t="s">
        <v>46</v>
      </c>
      <c r="C8" t="s">
        <v>99</v>
      </c>
      <c r="D8" t="s">
        <v>131</v>
      </c>
      <c r="E8" t="s">
        <v>102</v>
      </c>
      <c r="F8" t="s">
        <v>103</v>
      </c>
      <c r="G8" t="s">
        <v>104</v>
      </c>
      <c r="H8" t="s">
        <v>46</v>
      </c>
      <c r="I8" t="s">
        <v>14</v>
      </c>
      <c r="J8" t="s">
        <v>148</v>
      </c>
      <c r="K8" t="s">
        <v>149</v>
      </c>
      <c r="L8" t="s">
        <v>109</v>
      </c>
      <c r="M8" t="s">
        <v>109</v>
      </c>
      <c r="N8" t="s">
        <v>110</v>
      </c>
      <c r="O8" t="s">
        <v>135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150</v>
      </c>
      <c r="B1" t="s">
        <v>151</v>
      </c>
      <c r="C1" t="s">
        <v>6</v>
      </c>
      <c r="D1" t="s">
        <v>152</v>
      </c>
      <c r="E1" t="s">
        <v>153</v>
      </c>
      <c r="F1" t="s">
        <v>32</v>
      </c>
      <c r="G1" t="s">
        <v>154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155</v>
      </c>
      <c r="C1" t="s">
        <v>124</v>
      </c>
      <c r="D1" t="s">
        <v>156</v>
      </c>
      <c r="E1" t="s">
        <v>157</v>
      </c>
      <c r="F1" t="s">
        <v>158</v>
      </c>
      <c r="G1" t="s">
        <v>159</v>
      </c>
      <c r="H1" t="s">
        <v>160</v>
      </c>
      <c r="I1" t="s">
        <v>161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21"/>
  <sheetViews>
    <sheetView tabSelected="1" workbookViewId="0">
      <selection activeCell="A19" sqref="A19:B21"/>
    </sheetView>
  </sheetViews>
  <sheetFormatPr defaultColWidth="9" defaultRowHeight="13.5" outlineLevelCol="7"/>
  <cols>
    <col min="1" max="1" width="21.25" customWidth="1"/>
    <col min="2" max="2" width="32" customWidth="1"/>
  </cols>
  <sheetData>
    <row r="1" spans="1:7">
      <c r="A1" t="s">
        <v>16</v>
      </c>
      <c r="B1" t="s">
        <v>20</v>
      </c>
      <c r="C1" t="s">
        <v>8</v>
      </c>
      <c r="G1" t="s">
        <v>162</v>
      </c>
    </row>
    <row r="2" spans="1:8">
      <c r="A2" t="s">
        <v>33</v>
      </c>
      <c r="B2" t="s">
        <v>37</v>
      </c>
      <c r="C2" s="3">
        <v>149</v>
      </c>
      <c r="D2" t="str">
        <f>VLOOKUP(A2,HOP!A:L,12,0)</f>
        <v>149.00</v>
      </c>
      <c r="E2" t="str">
        <f>VLOOKUP(A2,HOP!A:C,3,0)</f>
        <v>2604850</v>
      </c>
      <c r="F2">
        <f>C2-D2</f>
        <v>0</v>
      </c>
      <c r="G2" t="str">
        <f>$G$1&amp;E2</f>
        <v>，2604850</v>
      </c>
      <c r="H2" t="str">
        <f>VLOOKUP(A2,HOP!A:U,21,0)</f>
        <v>直连</v>
      </c>
    </row>
    <row r="3" spans="1:8">
      <c r="A3" t="s">
        <v>47</v>
      </c>
      <c r="B3" t="s">
        <v>50</v>
      </c>
      <c r="C3" s="3">
        <v>4434</v>
      </c>
      <c r="D3" t="str">
        <f>VLOOKUP(A3,HOP!A:L,12,0)</f>
        <v>4434.00</v>
      </c>
      <c r="E3" t="str">
        <f>VLOOKUP(A3,HOP!A:C,3,0)</f>
        <v>2604804</v>
      </c>
      <c r="F3">
        <f t="shared" ref="F3:F12" si="0">C3-D3</f>
        <v>0</v>
      </c>
      <c r="G3" t="str">
        <f t="shared" ref="G3:G12" si="1">$G$1&amp;E3</f>
        <v>，2604804</v>
      </c>
      <c r="H3" t="str">
        <f>VLOOKUP(A3,HOP!A:U,21,0)</f>
        <v>直采</v>
      </c>
    </row>
    <row r="4" spans="1:8">
      <c r="A4" t="s">
        <v>58</v>
      </c>
      <c r="B4" t="s">
        <v>59</v>
      </c>
      <c r="C4" s="3">
        <v>196</v>
      </c>
      <c r="D4" t="str">
        <f>VLOOKUP(A4,HOP!A:L,12,0)</f>
        <v>196.00</v>
      </c>
      <c r="E4" t="str">
        <f>VLOOKUP(A4,HOP!A:C,3,0)</f>
        <v>2605666</v>
      </c>
      <c r="F4">
        <f t="shared" si="0"/>
        <v>0</v>
      </c>
      <c r="G4" t="str">
        <f t="shared" si="1"/>
        <v>，2605666</v>
      </c>
      <c r="H4" t="str">
        <f>VLOOKUP(A4,HOP!A:U,21,0)</f>
        <v>直连</v>
      </c>
    </row>
    <row r="5" hidden="1" spans="1:8">
      <c r="A5" t="s">
        <v>65</v>
      </c>
      <c r="B5" t="s">
        <v>68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spans="1:8">
      <c r="A6" t="s">
        <v>77</v>
      </c>
      <c r="B6" t="s">
        <v>68</v>
      </c>
      <c r="C6" s="3">
        <v>1733</v>
      </c>
      <c r="D6" t="str">
        <f>VLOOKUP(A6,HOP!A:L,12,0)</f>
        <v>1733.00</v>
      </c>
      <c r="E6" t="str">
        <f>VLOOKUP(A6,HOP!A:C,3,0)</f>
        <v>2603658</v>
      </c>
      <c r="F6">
        <f t="shared" si="0"/>
        <v>0</v>
      </c>
      <c r="G6" t="str">
        <f t="shared" si="1"/>
        <v>，2603658</v>
      </c>
      <c r="H6" t="str">
        <f>VLOOKUP(A6,HOP!A:U,21,0)</f>
        <v>直采</v>
      </c>
    </row>
    <row r="7" spans="1:8">
      <c r="A7" t="s">
        <v>83</v>
      </c>
      <c r="B7" t="s">
        <v>68</v>
      </c>
      <c r="C7" s="3">
        <v>1733</v>
      </c>
      <c r="D7" t="str">
        <f>VLOOKUP(A7,HOP!A:L,12,0)</f>
        <v>1733.00</v>
      </c>
      <c r="E7" t="str">
        <f>VLOOKUP(A7,HOP!A:C,3,0)</f>
        <v>2603429</v>
      </c>
      <c r="F7">
        <f t="shared" si="0"/>
        <v>0</v>
      </c>
      <c r="G7" t="str">
        <f t="shared" si="1"/>
        <v>，2603429</v>
      </c>
      <c r="H7" t="str">
        <f>VLOOKUP(A7,HOP!A:U,21,0)</f>
        <v>直采</v>
      </c>
    </row>
    <row r="8" spans="1:8">
      <c r="A8" t="s">
        <v>86</v>
      </c>
      <c r="B8" t="s">
        <v>68</v>
      </c>
      <c r="C8" s="3">
        <v>186</v>
      </c>
      <c r="D8" t="str">
        <f>VLOOKUP(A8,HOP!A:L,12,0)</f>
        <v>186.00</v>
      </c>
      <c r="E8" t="str">
        <f>VLOOKUP(A8,HOP!A:C,3,0)</f>
        <v>2608601</v>
      </c>
      <c r="F8">
        <f t="shared" si="0"/>
        <v>0</v>
      </c>
      <c r="G8" t="str">
        <f t="shared" si="1"/>
        <v>，2608601</v>
      </c>
      <c r="H8" t="str">
        <f>VLOOKUP(A8,HOP!A:U,21,0)</f>
        <v>直连</v>
      </c>
    </row>
    <row r="9" spans="1:8">
      <c r="A9" t="s">
        <v>95</v>
      </c>
      <c r="B9" t="s">
        <v>68</v>
      </c>
      <c r="C9" s="3">
        <v>319</v>
      </c>
      <c r="D9" t="str">
        <f>VLOOKUP(A9,HOP!A:L,12,0)</f>
        <v>319.00</v>
      </c>
      <c r="E9" t="str">
        <f>VLOOKUP(A9,HOP!A:C,3,0)</f>
        <v>2608713</v>
      </c>
      <c r="F9">
        <f t="shared" si="0"/>
        <v>0</v>
      </c>
      <c r="G9" t="str">
        <f t="shared" si="1"/>
        <v>，2608713</v>
      </c>
      <c r="H9" t="str">
        <f>VLOOKUP(A9,HOP!A:U,21,0)</f>
        <v>直连</v>
      </c>
    </row>
    <row r="10" hidden="1" spans="1:8">
      <c r="A10" t="s">
        <v>99</v>
      </c>
      <c r="B10" t="s">
        <v>102</v>
      </c>
      <c r="C10" s="3">
        <v>0</v>
      </c>
      <c r="D10" t="e">
        <f>VLOOKUP(A10,HOP!A:L,12,0)</f>
        <v>#N/A</v>
      </c>
      <c r="E10" t="e">
        <f>VLOOKUP(A10,HOP!A:C,3,0)</f>
        <v>#N/A</v>
      </c>
      <c r="F10" t="e">
        <f t="shared" si="0"/>
        <v>#N/A</v>
      </c>
      <c r="G10" t="e">
        <f t="shared" si="1"/>
        <v>#N/A</v>
      </c>
      <c r="H10" t="e">
        <f>VLOOKUP(A10,HOP!A:U,21,0)</f>
        <v>#N/A</v>
      </c>
    </row>
    <row r="11" spans="1:8">
      <c r="A11" t="s">
        <v>111</v>
      </c>
      <c r="B11" t="s">
        <v>102</v>
      </c>
      <c r="C11" s="3">
        <v>209</v>
      </c>
      <c r="D11" t="str">
        <f>VLOOKUP(A11,HOP!A:L,12,0)</f>
        <v>209.00</v>
      </c>
      <c r="E11" t="str">
        <f>VLOOKUP(A11,HOP!A:C,3,0)</f>
        <v>2609075</v>
      </c>
      <c r="F11">
        <f t="shared" si="0"/>
        <v>0</v>
      </c>
      <c r="G11" t="str">
        <f t="shared" si="1"/>
        <v>，2609075</v>
      </c>
      <c r="H11" t="str">
        <f>VLOOKUP(A11,HOP!A:U,21,0)</f>
        <v>直连</v>
      </c>
    </row>
    <row r="12" spans="1:8">
      <c r="A12" t="s">
        <v>119</v>
      </c>
      <c r="B12" t="s">
        <v>102</v>
      </c>
      <c r="C12" s="3">
        <v>312</v>
      </c>
      <c r="D12" t="str">
        <f>VLOOKUP(A12,HOP!A:L,12,0)</f>
        <v>312.00</v>
      </c>
      <c r="E12" t="str">
        <f>VLOOKUP(A12,HOP!A:C,3,0)</f>
        <v>2609189</v>
      </c>
      <c r="F12">
        <f t="shared" si="0"/>
        <v>0</v>
      </c>
      <c r="G12" t="str">
        <f t="shared" si="1"/>
        <v>，2609189</v>
      </c>
      <c r="H12" t="str">
        <f>VLOOKUP(A12,HOP!A:U,21,0)</f>
        <v>直连</v>
      </c>
    </row>
    <row r="14" spans="3:3">
      <c r="C14">
        <f>SUM(C2:C13)</f>
        <v>9271</v>
      </c>
    </row>
    <row r="15" spans="3:3">
      <c r="C15" t="s">
        <v>15</v>
      </c>
    </row>
    <row r="19" spans="1:2">
      <c r="A19" t="s">
        <v>163</v>
      </c>
      <c r="B19">
        <v>7900</v>
      </c>
    </row>
    <row r="20" spans="1:2">
      <c r="A20" t="s">
        <v>164</v>
      </c>
      <c r="B20">
        <v>1371</v>
      </c>
    </row>
    <row r="21" spans="1:2">
      <c r="A21" t="s">
        <v>165</v>
      </c>
      <c r="B21">
        <f>SUBTOTAL(9,B19:B20)</f>
        <v>9271</v>
      </c>
    </row>
  </sheetData>
  <autoFilter ref="A1:H12">
    <filterColumn colId="2">
      <filters>
        <filter val="312"/>
        <filter val="1733"/>
        <filter val="4434"/>
        <filter val="186"/>
        <filter val="196"/>
        <filter val="149"/>
        <filter val="209"/>
        <filter val="319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166</v>
      </c>
      <c r="B1" s="2" t="s">
        <v>167</v>
      </c>
      <c r="C1" s="2" t="s">
        <v>168</v>
      </c>
      <c r="D1" s="2" t="s">
        <v>17</v>
      </c>
      <c r="E1" s="2" t="s">
        <v>169</v>
      </c>
      <c r="F1" s="2" t="s">
        <v>170</v>
      </c>
      <c r="G1" s="2" t="s">
        <v>171</v>
      </c>
      <c r="H1" s="2" t="s">
        <v>172</v>
      </c>
      <c r="I1" s="2" t="s">
        <v>173</v>
      </c>
      <c r="J1" s="2" t="s">
        <v>174</v>
      </c>
      <c r="K1" s="2" t="s">
        <v>175</v>
      </c>
      <c r="L1" s="2" t="s">
        <v>176</v>
      </c>
      <c r="M1" s="2" t="s">
        <v>177</v>
      </c>
      <c r="N1" s="2" t="s">
        <v>178</v>
      </c>
      <c r="O1" s="2" t="s">
        <v>179</v>
      </c>
      <c r="P1" s="2" t="s">
        <v>180</v>
      </c>
      <c r="Q1" s="2" t="s">
        <v>181</v>
      </c>
      <c r="R1" s="2" t="s">
        <v>182</v>
      </c>
      <c r="S1" s="2" t="s">
        <v>183</v>
      </c>
      <c r="T1" s="2" t="s">
        <v>184</v>
      </c>
      <c r="U1" s="2" t="s">
        <v>185</v>
      </c>
    </row>
    <row r="2" s="1" customFormat="1" spans="1:21">
      <c r="A2" s="1" t="s">
        <v>119</v>
      </c>
      <c r="B2" s="1" t="s">
        <v>186</v>
      </c>
      <c r="C2" s="1" t="s">
        <v>123</v>
      </c>
      <c r="D2" s="1" t="s">
        <v>187</v>
      </c>
      <c r="E2" s="1" t="s">
        <v>120</v>
      </c>
      <c r="F2" s="1" t="s">
        <v>186</v>
      </c>
      <c r="G2" s="1" t="s">
        <v>188</v>
      </c>
      <c r="H2" s="1" t="s">
        <v>189</v>
      </c>
      <c r="I2" s="1" t="s">
        <v>121</v>
      </c>
      <c r="J2" s="1" t="s">
        <v>190</v>
      </c>
      <c r="K2" s="1" t="s">
        <v>121</v>
      </c>
      <c r="L2" s="1" t="s">
        <v>121</v>
      </c>
      <c r="M2" s="1" t="s">
        <v>191</v>
      </c>
      <c r="N2" s="1" t="s">
        <v>191</v>
      </c>
      <c r="O2" s="1" t="s">
        <v>14</v>
      </c>
      <c r="P2" s="1" t="s">
        <v>192</v>
      </c>
      <c r="Q2" s="1" t="s">
        <v>193</v>
      </c>
      <c r="R2" s="1" t="s">
        <v>194</v>
      </c>
      <c r="S2" s="1" t="s">
        <v>133</v>
      </c>
      <c r="T2" s="1" t="s">
        <v>195</v>
      </c>
      <c r="U2" s="1" t="s">
        <v>196</v>
      </c>
    </row>
    <row r="3" s="1" customFormat="1" spans="1:21">
      <c r="A3" s="1" t="s">
        <v>111</v>
      </c>
      <c r="B3" s="1" t="s">
        <v>186</v>
      </c>
      <c r="C3" s="1" t="s">
        <v>117</v>
      </c>
      <c r="D3" s="1" t="s">
        <v>197</v>
      </c>
      <c r="E3" s="1" t="s">
        <v>114</v>
      </c>
      <c r="F3" s="1" t="s">
        <v>186</v>
      </c>
      <c r="G3" s="1" t="s">
        <v>188</v>
      </c>
      <c r="H3" s="1" t="s">
        <v>189</v>
      </c>
      <c r="I3" s="1" t="s">
        <v>115</v>
      </c>
      <c r="J3" s="1" t="s">
        <v>190</v>
      </c>
      <c r="K3" s="1" t="s">
        <v>115</v>
      </c>
      <c r="L3" s="1" t="s">
        <v>115</v>
      </c>
      <c r="M3" s="1" t="s">
        <v>191</v>
      </c>
      <c r="N3" s="1" t="s">
        <v>191</v>
      </c>
      <c r="O3" s="1" t="s">
        <v>14</v>
      </c>
      <c r="P3" s="1" t="s">
        <v>192</v>
      </c>
      <c r="Q3" s="1" t="s">
        <v>193</v>
      </c>
      <c r="R3" s="1" t="s">
        <v>198</v>
      </c>
      <c r="S3" s="1" t="s">
        <v>133</v>
      </c>
      <c r="T3" s="1" t="s">
        <v>195</v>
      </c>
      <c r="U3" s="1" t="s">
        <v>196</v>
      </c>
    </row>
    <row r="4" s="1" customFormat="1" spans="1:21">
      <c r="A4" s="1" t="s">
        <v>95</v>
      </c>
      <c r="B4" s="1" t="s">
        <v>199</v>
      </c>
      <c r="C4" s="1" t="s">
        <v>98</v>
      </c>
      <c r="D4" s="1" t="s">
        <v>187</v>
      </c>
      <c r="E4" s="1" t="s">
        <v>97</v>
      </c>
      <c r="F4" s="1" t="s">
        <v>199</v>
      </c>
      <c r="G4" s="1" t="s">
        <v>186</v>
      </c>
      <c r="H4" s="1" t="s">
        <v>189</v>
      </c>
      <c r="I4" s="1" t="s">
        <v>71</v>
      </c>
      <c r="J4" s="1" t="s">
        <v>190</v>
      </c>
      <c r="K4" s="1" t="s">
        <v>71</v>
      </c>
      <c r="L4" s="1" t="s">
        <v>71</v>
      </c>
      <c r="M4" s="1" t="s">
        <v>191</v>
      </c>
      <c r="N4" s="1" t="s">
        <v>191</v>
      </c>
      <c r="O4" s="1" t="s">
        <v>14</v>
      </c>
      <c r="P4" s="1" t="s">
        <v>192</v>
      </c>
      <c r="Q4" s="1" t="s">
        <v>193</v>
      </c>
      <c r="R4" s="1" t="s">
        <v>200</v>
      </c>
      <c r="S4" s="1" t="s">
        <v>133</v>
      </c>
      <c r="T4" s="1" t="s">
        <v>195</v>
      </c>
      <c r="U4" s="1" t="s">
        <v>196</v>
      </c>
    </row>
    <row r="5" s="1" customFormat="1" spans="1:21">
      <c r="A5" s="1" t="s">
        <v>86</v>
      </c>
      <c r="B5" s="1" t="s">
        <v>199</v>
      </c>
      <c r="C5" s="1" t="s">
        <v>93</v>
      </c>
      <c r="D5" s="1" t="s">
        <v>201</v>
      </c>
      <c r="E5" s="1" t="s">
        <v>90</v>
      </c>
      <c r="F5" s="1" t="s">
        <v>199</v>
      </c>
      <c r="G5" s="1" t="s">
        <v>186</v>
      </c>
      <c r="H5" s="1" t="s">
        <v>189</v>
      </c>
      <c r="I5" s="1" t="s">
        <v>91</v>
      </c>
      <c r="J5" s="1" t="s">
        <v>190</v>
      </c>
      <c r="K5" s="1" t="s">
        <v>91</v>
      </c>
      <c r="L5" s="1" t="s">
        <v>91</v>
      </c>
      <c r="M5" s="1" t="s">
        <v>191</v>
      </c>
      <c r="N5" s="1" t="s">
        <v>191</v>
      </c>
      <c r="O5" s="1" t="s">
        <v>14</v>
      </c>
      <c r="P5" s="1" t="s">
        <v>192</v>
      </c>
      <c r="Q5" s="1" t="s">
        <v>193</v>
      </c>
      <c r="R5" s="1" t="s">
        <v>202</v>
      </c>
      <c r="S5" s="1" t="s">
        <v>133</v>
      </c>
      <c r="T5" s="1" t="s">
        <v>195</v>
      </c>
      <c r="U5" s="1" t="s">
        <v>196</v>
      </c>
    </row>
    <row r="6" s="1" customFormat="1" spans="1:21">
      <c r="A6" s="1" t="s">
        <v>58</v>
      </c>
      <c r="B6" s="1" t="s">
        <v>203</v>
      </c>
      <c r="C6" s="1" t="s">
        <v>64</v>
      </c>
      <c r="D6" s="1" t="s">
        <v>204</v>
      </c>
      <c r="E6" s="1" t="s">
        <v>61</v>
      </c>
      <c r="F6" s="1" t="s">
        <v>203</v>
      </c>
      <c r="G6" s="1" t="s">
        <v>205</v>
      </c>
      <c r="H6" s="1" t="s">
        <v>189</v>
      </c>
      <c r="I6" s="1" t="s">
        <v>62</v>
      </c>
      <c r="J6" s="1" t="s">
        <v>190</v>
      </c>
      <c r="K6" s="1" t="s">
        <v>62</v>
      </c>
      <c r="L6" s="1" t="s">
        <v>62</v>
      </c>
      <c r="M6" s="1" t="s">
        <v>191</v>
      </c>
      <c r="N6" s="1" t="s">
        <v>191</v>
      </c>
      <c r="O6" s="1" t="s">
        <v>14</v>
      </c>
      <c r="P6" s="1" t="s">
        <v>192</v>
      </c>
      <c r="Q6" s="1" t="s">
        <v>193</v>
      </c>
      <c r="R6" s="1" t="s">
        <v>206</v>
      </c>
      <c r="S6" s="1" t="s">
        <v>133</v>
      </c>
      <c r="T6" s="1" t="s">
        <v>195</v>
      </c>
      <c r="U6" s="1" t="s">
        <v>196</v>
      </c>
    </row>
    <row r="7" s="1" customFormat="1" spans="1:21">
      <c r="A7" s="1" t="s">
        <v>33</v>
      </c>
      <c r="B7" s="1" t="s">
        <v>207</v>
      </c>
      <c r="C7" s="1" t="s">
        <v>44</v>
      </c>
      <c r="D7" s="1" t="s">
        <v>204</v>
      </c>
      <c r="E7" s="1" t="s">
        <v>39</v>
      </c>
      <c r="F7" s="1" t="s">
        <v>207</v>
      </c>
      <c r="G7" s="1" t="s">
        <v>203</v>
      </c>
      <c r="H7" s="1" t="s">
        <v>189</v>
      </c>
      <c r="I7" s="1" t="s">
        <v>42</v>
      </c>
      <c r="J7" s="1" t="s">
        <v>190</v>
      </c>
      <c r="K7" s="1" t="s">
        <v>42</v>
      </c>
      <c r="L7" s="1" t="s">
        <v>42</v>
      </c>
      <c r="M7" s="1" t="s">
        <v>191</v>
      </c>
      <c r="N7" s="1" t="s">
        <v>191</v>
      </c>
      <c r="O7" s="1" t="s">
        <v>14</v>
      </c>
      <c r="P7" s="1" t="s">
        <v>192</v>
      </c>
      <c r="Q7" s="1" t="s">
        <v>193</v>
      </c>
      <c r="R7" s="1" t="s">
        <v>208</v>
      </c>
      <c r="S7" s="1" t="s">
        <v>133</v>
      </c>
      <c r="T7" s="1" t="s">
        <v>195</v>
      </c>
      <c r="U7" s="1" t="s">
        <v>196</v>
      </c>
    </row>
    <row r="8" s="1" customFormat="1" spans="1:21">
      <c r="A8" s="1" t="s">
        <v>47</v>
      </c>
      <c r="B8" s="1" t="s">
        <v>207</v>
      </c>
      <c r="C8" s="1" t="s">
        <v>56</v>
      </c>
      <c r="D8" s="1" t="s">
        <v>48</v>
      </c>
      <c r="E8" s="1" t="s">
        <v>52</v>
      </c>
      <c r="F8" s="1" t="s">
        <v>207</v>
      </c>
      <c r="G8" s="1" t="s">
        <v>205</v>
      </c>
      <c r="H8" s="1" t="s">
        <v>189</v>
      </c>
      <c r="I8" s="1" t="s">
        <v>54</v>
      </c>
      <c r="J8" s="1" t="s">
        <v>190</v>
      </c>
      <c r="K8" s="1" t="s">
        <v>54</v>
      </c>
      <c r="L8" s="1" t="s">
        <v>54</v>
      </c>
      <c r="M8" s="1" t="s">
        <v>191</v>
      </c>
      <c r="N8" s="1" t="s">
        <v>191</v>
      </c>
      <c r="O8" s="1" t="s">
        <v>14</v>
      </c>
      <c r="P8" s="1" t="s">
        <v>192</v>
      </c>
      <c r="Q8" s="1" t="s">
        <v>193</v>
      </c>
      <c r="R8" s="1" t="s">
        <v>209</v>
      </c>
      <c r="S8" s="1" t="s">
        <v>133</v>
      </c>
      <c r="T8" s="1" t="s">
        <v>195</v>
      </c>
      <c r="U8" s="1" t="s">
        <v>210</v>
      </c>
    </row>
    <row r="9" s="1" customFormat="1" spans="1:21">
      <c r="A9" s="1" t="s">
        <v>77</v>
      </c>
      <c r="B9" s="1" t="s">
        <v>211</v>
      </c>
      <c r="C9" s="1" t="s">
        <v>82</v>
      </c>
      <c r="D9" s="1" t="s">
        <v>48</v>
      </c>
      <c r="E9" s="1" t="s">
        <v>79</v>
      </c>
      <c r="F9" s="1" t="s">
        <v>199</v>
      </c>
      <c r="G9" s="1" t="s">
        <v>186</v>
      </c>
      <c r="H9" s="1" t="s">
        <v>189</v>
      </c>
      <c r="I9" s="1" t="s">
        <v>80</v>
      </c>
      <c r="J9" s="1" t="s">
        <v>190</v>
      </c>
      <c r="K9" s="1" t="s">
        <v>80</v>
      </c>
      <c r="L9" s="1" t="s">
        <v>80</v>
      </c>
      <c r="M9" s="1" t="s">
        <v>191</v>
      </c>
      <c r="N9" s="1" t="s">
        <v>191</v>
      </c>
      <c r="O9" s="1" t="s">
        <v>14</v>
      </c>
      <c r="P9" s="1" t="s">
        <v>192</v>
      </c>
      <c r="Q9" s="1" t="s">
        <v>193</v>
      </c>
      <c r="R9" s="1" t="s">
        <v>212</v>
      </c>
      <c r="S9" s="1" t="s">
        <v>133</v>
      </c>
      <c r="T9" s="1" t="s">
        <v>195</v>
      </c>
      <c r="U9" s="1" t="s">
        <v>210</v>
      </c>
    </row>
    <row r="10" s="1" customFormat="1" spans="1:21">
      <c r="A10" s="1" t="s">
        <v>83</v>
      </c>
      <c r="B10" s="1" t="s">
        <v>211</v>
      </c>
      <c r="C10" s="1" t="s">
        <v>85</v>
      </c>
      <c r="D10" s="1" t="s">
        <v>48</v>
      </c>
      <c r="E10" s="1" t="s">
        <v>84</v>
      </c>
      <c r="F10" s="1" t="s">
        <v>199</v>
      </c>
      <c r="G10" s="1" t="s">
        <v>186</v>
      </c>
      <c r="H10" s="1" t="s">
        <v>189</v>
      </c>
      <c r="I10" s="1" t="s">
        <v>80</v>
      </c>
      <c r="J10" s="1" t="s">
        <v>190</v>
      </c>
      <c r="K10" s="1" t="s">
        <v>80</v>
      </c>
      <c r="L10" s="1" t="s">
        <v>80</v>
      </c>
      <c r="M10" s="1" t="s">
        <v>191</v>
      </c>
      <c r="N10" s="1" t="s">
        <v>191</v>
      </c>
      <c r="O10" s="1" t="s">
        <v>14</v>
      </c>
      <c r="P10" s="1" t="s">
        <v>192</v>
      </c>
      <c r="Q10" s="1" t="s">
        <v>193</v>
      </c>
      <c r="R10" s="1" t="s">
        <v>213</v>
      </c>
      <c r="S10" s="1" t="s">
        <v>133</v>
      </c>
      <c r="T10" s="1" t="s">
        <v>195</v>
      </c>
      <c r="U10" s="1" t="s">
        <v>210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2022-07-05T06:46:00Z</dcterms:created>
  <dcterms:modified xsi:type="dcterms:W3CDTF">2022-07-05T06:45:25Z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A5AC0E42AE624A7AA182EB9956DD118D</vt:lpwstr>
  </property>
  <property fmtid="{D5CDD505-2E9C-101B-9397-08002B2CF9AE}" pid="3" name="KSOProductBuildVer">
    <vt:lpwstr>2052-11.1.0.11830</vt:lpwstr>
  </property>
</Properties>
</file>