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<sst xmlns="http://schemas.openxmlformats.org/spreadsheetml/2006/main" count="1257" uniqueCount="322">
  <si>
    <t>去哪儿网酒店预付对账单</t>
  </si>
  <si>
    <t>供应商名称：</t>
  </si>
  <si>
    <t>港丰国际</t>
  </si>
  <si>
    <t>结算周期：</t>
  </si>
  <si>
    <t>2022-06-27至2022-07-03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</si>
  <si>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</si>
  <si>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</si>
  <si>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</si>
  <si>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</si>
  <si>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</si>
  <si>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</si>
  <si>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</si>
  <si>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</si>
  <si>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</si>
  <si>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</si>
  <si>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</si>
  <si>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</si>
  <si>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</si>
  <si>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</si>
  <si>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</si>
  <si>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¥36,325.00</t>
  </si>
  <si>
    <t>¥17,696.00</t>
  </si>
  <si>
    <t>¥1,806.00</t>
  </si>
  <si>
    <t>¥16,823.00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</si>
  <si>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</si>
  <si>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</si>
  <si>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</si>
  <si>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</si>
  <si>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</si>
  <si>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</si>
  <si>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</si>
  <si>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</si>
  <si>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</si>
  <si>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</si>
  <si>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</si>
  <si>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</si>
  <si>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</si>
  <si>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</si>
  <si>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</si>
  <si>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</si>
  <si>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</si>
  <si>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</si>
  <si>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</si>
  <si>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</si>
  <si>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</si>
  <si>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</si>
  <si>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</si>
  <si>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</si>
  <si>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</si>
  <si>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</si>
  <si>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</si>
  <si>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</si>
  <si>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</si>
  <si>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</si>
  <si>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</si>
  <si>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</si>
  <si>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</si>
  <si>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</si>
  <si>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</si>
  <si>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</si>
  <si>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</si>
  <si>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</si>
  <si>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</si>
  <si>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</si>
  <si>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</si>
  <si>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</si>
  <si>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</si>
  <si>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</si>
  <si>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</si>
  <si>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</si>
  <si>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703030495217</t>
  </si>
  <si>
    <t>2593308</t>
  </si>
  <si>
    <t>酒店预付</t>
  </si>
  <si>
    <t>否</t>
  </si>
  <si>
    <t>普通</t>
  </si>
  <si>
    <t>158578973</t>
  </si>
  <si>
    <t>芭堤雅格兰德中心点酒店 (SHA Extra plus)</t>
  </si>
  <si>
    <t>1619975</t>
  </si>
  <si>
    <t>Zheng/hanqing</t>
  </si>
  <si>
    <t>2022-06-16</t>
  </si>
  <si>
    <t>2022-06-25</t>
  </si>
  <si>
    <t>2022-06-27</t>
  </si>
  <si>
    <t>¥1,214.00</t>
  </si>
  <si>
    <t>¥112.00</t>
  </si>
  <si>
    <t>¥1,102.00</t>
  </si>
  <si>
    <t>Superior Sea View Room</t>
  </si>
  <si>
    <t>WEBSITE</t>
  </si>
  <si>
    <t>703039972932</t>
  </si>
  <si>
    <t>2602431</t>
  </si>
  <si>
    <t>158565809</t>
  </si>
  <si>
    <t>曼谷素坤逸55号通罗中心点大酒店 (SHA Plus+)</t>
  </si>
  <si>
    <t>CHEN/PI</t>
  </si>
  <si>
    <t>2022-06-26</t>
  </si>
  <si>
    <t>¥623.00</t>
  </si>
  <si>
    <t>¥62.00</t>
  </si>
  <si>
    <t>¥561.00</t>
  </si>
  <si>
    <t>Signature Deluxe</t>
  </si>
  <si>
    <t>703040515014</t>
  </si>
  <si>
    <t>2603158</t>
  </si>
  <si>
    <t>SHUANG/QIU</t>
  </si>
  <si>
    <t>703038015895</t>
  </si>
  <si>
    <t>2602016</t>
  </si>
  <si>
    <t>YANG/JINWEN</t>
  </si>
  <si>
    <t>2022-06-24</t>
  </si>
  <si>
    <t>2022-06-28</t>
  </si>
  <si>
    <t>¥1,869.00</t>
  </si>
  <si>
    <t>¥186.00</t>
  </si>
  <si>
    <t>¥1,683.00</t>
  </si>
  <si>
    <t>703040678528</t>
  </si>
  <si>
    <t>2603627</t>
  </si>
  <si>
    <t>¥621.00</t>
  </si>
  <si>
    <t>¥559.00</t>
  </si>
  <si>
    <t>703041888076</t>
  </si>
  <si>
    <t>2604162</t>
  </si>
  <si>
    <t>LIU/SUTING</t>
  </si>
  <si>
    <t>703041424609</t>
  </si>
  <si>
    <t>2604064</t>
  </si>
  <si>
    <t>703042126851</t>
  </si>
  <si>
    <t>2605276</t>
  </si>
  <si>
    <t>238556987</t>
  </si>
  <si>
    <t>普吉岛苏林酒店(SHA Extra Plus)</t>
  </si>
  <si>
    <t>Kevin/Alter|Alter/Kevin</t>
  </si>
  <si>
    <t>2022-07-18</t>
  </si>
  <si>
    <t>2022-07-22</t>
  </si>
  <si>
    <t>¥10,960.00</t>
  </si>
  <si>
    <t>2022-06-28 14:06:33</t>
  </si>
  <si>
    <t>One Bedroom Hillside Cottage</t>
  </si>
  <si>
    <t>703041714614</t>
  </si>
  <si>
    <t>2604154</t>
  </si>
  <si>
    <t>158558801</t>
  </si>
  <si>
    <t>多伦多中心假日酒店</t>
  </si>
  <si>
    <t>SUN/YUBO</t>
  </si>
  <si>
    <t>¥1,513.00</t>
  </si>
  <si>
    <t>¥163.00</t>
  </si>
  <si>
    <t>¥1,350.00</t>
  </si>
  <si>
    <t>double room</t>
  </si>
  <si>
    <t>703018484573</t>
  </si>
  <si>
    <t>2576638</t>
  </si>
  <si>
    <t>861559874</t>
  </si>
  <si>
    <t>曼谷新浩中央酒店，IHG 酒店 (SHA Extra Plus)</t>
  </si>
  <si>
    <t>LU/BINGQIAN|PASTOR/DAVID</t>
  </si>
  <si>
    <t>2022-06-04</t>
  </si>
  <si>
    <t>2022-06-29</t>
  </si>
  <si>
    <t>¥1,494.00</t>
  </si>
  <si>
    <t>¥111.00</t>
  </si>
  <si>
    <t>¥1,383.00</t>
  </si>
  <si>
    <t>1 King Bed Standard</t>
  </si>
  <si>
    <t>703038079750</t>
  </si>
  <si>
    <t>2601772</t>
  </si>
  <si>
    <t>HE/FANGXING</t>
  </si>
  <si>
    <t>¥2,464.00</t>
  </si>
  <si>
    <t>¥248.00</t>
  </si>
  <si>
    <t>¥2,216.00</t>
  </si>
  <si>
    <t>703042753675</t>
  </si>
  <si>
    <t>2604899</t>
  </si>
  <si>
    <t>¥616.00</t>
  </si>
  <si>
    <t>¥554.00</t>
  </si>
  <si>
    <t>703042293214</t>
  </si>
  <si>
    <t>2605251</t>
  </si>
  <si>
    <t>2022-06-30</t>
  </si>
  <si>
    <t>703043972905</t>
  </si>
  <si>
    <t>2606566</t>
  </si>
  <si>
    <t>187118534</t>
  </si>
  <si>
    <t>曼谷萨默塞特艾卡麦酒店</t>
  </si>
  <si>
    <t>JIA/FEIHU</t>
  </si>
  <si>
    <t>2022-07-01</t>
  </si>
  <si>
    <t>¥444.00</t>
  </si>
  <si>
    <t>¥43.00</t>
  </si>
  <si>
    <t>¥401.00</t>
  </si>
  <si>
    <t>Studio Executive King</t>
  </si>
  <si>
    <t>703040615572</t>
  </si>
  <si>
    <t>2603204</t>
  </si>
  <si>
    <t>158589944</t>
  </si>
  <si>
    <t>阿布扎比市区万豪酒店</t>
  </si>
  <si>
    <t>LI/YUTING</t>
  </si>
  <si>
    <t>¥1,248.00</t>
  </si>
  <si>
    <t>¥110.00</t>
  </si>
  <si>
    <t>¥1,138.00</t>
  </si>
  <si>
    <t>Superior Room</t>
  </si>
  <si>
    <t>703002026206</t>
  </si>
  <si>
    <t>2555920</t>
  </si>
  <si>
    <t>158550872</t>
  </si>
  <si>
    <t>洛杉矶国际机场索内斯塔酒店</t>
  </si>
  <si>
    <t>DU/YU</t>
  </si>
  <si>
    <t>2022-05-19</t>
  </si>
  <si>
    <t>2022-07-09</t>
  </si>
  <si>
    <t>2022-07-12</t>
  </si>
  <si>
    <t>¥4,284.00</t>
  </si>
  <si>
    <t>2022-07-02 12:37:33</t>
  </si>
  <si>
    <t>Mobility/Hearing Accessible Deluxe King Roll-In Shower</t>
  </si>
  <si>
    <t>703038865373</t>
  </si>
  <si>
    <t>2601077</t>
  </si>
  <si>
    <t>158559170</t>
  </si>
  <si>
    <t>曼谷班达拉套房酒店</t>
  </si>
  <si>
    <t>DENG/JIAN</t>
  </si>
  <si>
    <t>2022-07-03</t>
  </si>
  <si>
    <t>¥874.00</t>
  </si>
  <si>
    <t>¥82.00</t>
  </si>
  <si>
    <t>¥792.00</t>
  </si>
  <si>
    <t>1 Bedroom Suite</t>
  </si>
  <si>
    <t>703045987752</t>
  </si>
  <si>
    <t>2607942</t>
  </si>
  <si>
    <t>¥1,194.00</t>
  </si>
  <si>
    <t>¥120.00</t>
  </si>
  <si>
    <t>¥1,074.00</t>
  </si>
  <si>
    <t>703046278947</t>
  </si>
  <si>
    <t>2609294</t>
  </si>
  <si>
    <t>179440067</t>
  </si>
  <si>
    <t>迪拜喜来登大酒店</t>
  </si>
  <si>
    <t>YUAN/WENTAO</t>
  </si>
  <si>
    <t>2022-07-02</t>
  </si>
  <si>
    <t>¥762.00</t>
  </si>
  <si>
    <t>¥76.00</t>
  </si>
  <si>
    <t>¥686.00</t>
  </si>
  <si>
    <t>Deluxe Room</t>
  </si>
  <si>
    <t>703047506172</t>
  </si>
  <si>
    <t>2609922</t>
  </si>
  <si>
    <t>158560718</t>
  </si>
  <si>
    <t>曼谷铂尔曼皇权酒店 (SHA Plus+)</t>
  </si>
  <si>
    <t>YANG/TINGTING|WEI/JIAWEI|YANG/ZHIPING|LIU/JINGFANG</t>
  </si>
  <si>
    <t>2022-07-05</t>
  </si>
  <si>
    <t>¥2,452.00</t>
  </si>
  <si>
    <t>2022-07-03 15:26:00</t>
  </si>
  <si>
    <t>703046905249</t>
  </si>
  <si>
    <t>2608991</t>
  </si>
  <si>
    <t>207767438</t>
  </si>
  <si>
    <t>旧金山机场海湾希尔顿酒店</t>
  </si>
  <si>
    <t>YE/YUQI</t>
  </si>
  <si>
    <t>¥1,212.00</t>
  </si>
  <si>
    <t>¥121.00</t>
  </si>
  <si>
    <t>¥1,091.00</t>
  </si>
  <si>
    <t>deluxe king bed room</t>
  </si>
  <si>
    <t>合计</t>
  </si>
  <si>
    <t/>
  </si>
  <si>
    <t>¥18,629.00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</si>
  <si>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</si>
  <si>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</si>
  <si>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</si>
  <si>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</si>
  <si>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</si>
  <si>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</si>
  <si>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</si>
  <si>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</si>
  <si>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</si>
  <si>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A220705112628481</t>
  </si>
  <si>
    <t>A220705112652481</t>
  </si>
  <si>
    <r>
      <t>总计：</t>
    </r>
    <r>
      <rPr>
        <sz val="10"/>
        <rFont val="Arial"/>
        <charset val="134"/>
      </rPr>
      <t>16823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</si>
  <si>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</si>
  <si>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</si>
  <si>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</si>
  <si>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</si>
  <si>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</si>
  <si>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</si>
  <si>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</si>
  <si>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</si>
  <si>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</si>
  <si>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</si>
  <si>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</si>
  <si>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</si>
  <si>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</si>
  <si>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</si>
  <si>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</si>
  <si>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</si>
  <si>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</si>
  <si>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YUAN WENTAO</t>
  </si>
  <si>
    <t>退房日周结</t>
  </si>
  <si>
    <t>686.00</t>
  </si>
  <si>
    <t>RMB</t>
  </si>
  <si>
    <t>0</t>
  </si>
  <si>
    <t>0.00</t>
  </si>
  <si>
    <t>去哪儿直连</t>
  </si>
  <si>
    <t>31</t>
  </si>
  <si>
    <t>2022-07-02 16:28:41</t>
  </si>
  <si>
    <t>汇智国际旅游发展有限公司</t>
  </si>
  <si>
    <t>直连</t>
  </si>
  <si>
    <t>YE YUQI</t>
  </si>
  <si>
    <t>1091.00</t>
  </si>
  <si>
    <t>2022-07-02 07:22:42</t>
  </si>
  <si>
    <t>曼谷素坤逸中心55超豪华酒店</t>
  </si>
  <si>
    <t>YANG JINWEN</t>
  </si>
  <si>
    <t>1074.00</t>
  </si>
  <si>
    <t>2022-07-01 10:30:48</t>
  </si>
  <si>
    <t>直采</t>
  </si>
  <si>
    <t>曼谷盛捷亿甲迈服务公寓</t>
  </si>
  <si>
    <t>JIA FEIHU</t>
  </si>
  <si>
    <t>401.00</t>
  </si>
  <si>
    <t>2022-06-29 18:19:58</t>
  </si>
  <si>
    <t>554.00</t>
  </si>
  <si>
    <t>2022-06-28 15:38:42</t>
  </si>
  <si>
    <t>CHEN PI</t>
  </si>
  <si>
    <t>2022-06-28 09:56:20</t>
  </si>
  <si>
    <t>LIU SUTING</t>
  </si>
  <si>
    <t>559.00</t>
  </si>
  <si>
    <t>2022-06-27 09:40:03</t>
  </si>
  <si>
    <t>SUN YUBO</t>
  </si>
  <si>
    <t>1350.00</t>
  </si>
  <si>
    <t>2022-06-27 08:51:10</t>
  </si>
  <si>
    <t>SHUANG QIU</t>
  </si>
  <si>
    <t>2022-06-27 10:41:40</t>
  </si>
  <si>
    <t>2022-06-26 15:44:38</t>
  </si>
  <si>
    <t>LI YUTING</t>
  </si>
  <si>
    <t>1138.00</t>
  </si>
  <si>
    <t>2022-06-26 03:06:51</t>
  </si>
  <si>
    <t>561.00</t>
  </si>
  <si>
    <t>2022-06-26 10:11:26</t>
  </si>
  <si>
    <t>2022-06-25 11:56:09</t>
  </si>
  <si>
    <t>1683.00</t>
  </si>
  <si>
    <t>2022-06-25 09:39:51</t>
  </si>
  <si>
    <t>HE FANGXING</t>
  </si>
  <si>
    <t>2216.00</t>
  </si>
  <si>
    <t>2022-06-24 19:36:00</t>
  </si>
  <si>
    <t>DENG JIAN</t>
  </si>
  <si>
    <t>792.00</t>
  </si>
  <si>
    <t>2022-06-24 09:05:07</t>
  </si>
  <si>
    <t>芭堤雅格兰德中心点酒店</t>
  </si>
  <si>
    <t>Zheng hanqing</t>
  </si>
  <si>
    <t>1102.00</t>
  </si>
  <si>
    <t>2022-06-17 11:49:56</t>
  </si>
  <si>
    <t>曼谷新浩中央酒店，IHG 酒店  (SHA Extra Plus)</t>
  </si>
  <si>
    <t>LU BINGQIAN,PASTOR DAVID</t>
  </si>
  <si>
    <t>1383.00</t>
  </si>
  <si>
    <t>2022-06-04 17:49:38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</si>
</sst>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92</v>
      </c>
      <c r="O4" s="7" t="s">
        <v>92</v>
      </c>
      <c r="P4" s="7" t="s">
        <v>81</v>
      </c>
      <c r="Q4" s="7"/>
      <c r="R4" s="11" t="s">
        <v>93</v>
      </c>
      <c r="S4" s="12" t="s">
        <v>19</v>
      </c>
      <c r="T4" s="7"/>
      <c r="U4" s="11" t="s">
        <v>19</v>
      </c>
      <c r="V4" s="11" t="s">
        <v>93</v>
      </c>
      <c r="W4" s="12" t="s">
        <v>94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100</v>
      </c>
      <c r="B5" s="6" t="s">
        <v>101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89</v>
      </c>
      <c r="H5" s="7" t="s">
        <v>90</v>
      </c>
      <c r="I5" s="7" t="s">
        <v>77</v>
      </c>
      <c r="J5" s="7" t="s">
        <v>2</v>
      </c>
      <c r="K5" s="7" t="s">
        <v>102</v>
      </c>
      <c r="L5" s="7">
        <v>1</v>
      </c>
      <c r="M5" s="7">
        <v>3</v>
      </c>
      <c r="N5" s="7" t="s">
        <v>103</v>
      </c>
      <c r="O5" s="7" t="s">
        <v>80</v>
      </c>
      <c r="P5" s="7" t="s">
        <v>104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96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108</v>
      </c>
      <c r="B6" s="6" t="s">
        <v>109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89</v>
      </c>
      <c r="H6" s="7" t="s">
        <v>90</v>
      </c>
      <c r="I6" s="7" t="s">
        <v>77</v>
      </c>
      <c r="J6" s="7" t="s">
        <v>2</v>
      </c>
      <c r="K6" s="7" t="s">
        <v>91</v>
      </c>
      <c r="L6" s="7">
        <v>1</v>
      </c>
      <c r="M6" s="7">
        <v>1</v>
      </c>
      <c r="N6" s="7" t="s">
        <v>92</v>
      </c>
      <c r="O6" s="7" t="s">
        <v>81</v>
      </c>
      <c r="P6" s="7" t="s">
        <v>104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94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96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112</v>
      </c>
      <c r="B7" s="6" t="s">
        <v>113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89</v>
      </c>
      <c r="H7" s="7" t="s">
        <v>90</v>
      </c>
      <c r="I7" s="7" t="s">
        <v>77</v>
      </c>
      <c r="J7" s="7" t="s">
        <v>2</v>
      </c>
      <c r="K7" s="7" t="s">
        <v>114</v>
      </c>
      <c r="L7" s="7">
        <v>1</v>
      </c>
      <c r="M7" s="7">
        <v>1</v>
      </c>
      <c r="N7" s="7" t="s">
        <v>81</v>
      </c>
      <c r="O7" s="7" t="s">
        <v>81</v>
      </c>
      <c r="P7" s="7" t="s">
        <v>104</v>
      </c>
      <c r="Q7" s="7"/>
      <c r="R7" s="11" t="s">
        <v>110</v>
      </c>
      <c r="S7" s="12" t="s">
        <v>19</v>
      </c>
      <c r="T7" s="7"/>
      <c r="U7" s="11" t="s">
        <v>19</v>
      </c>
      <c r="V7" s="11" t="s">
        <v>110</v>
      </c>
      <c r="W7" s="12" t="s">
        <v>94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111</v>
      </c>
      <c r="AD7" t="s">
        <v>6</v>
      </c>
      <c r="AE7" t="s">
        <v>96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115</v>
      </c>
      <c r="B8" s="6" t="s">
        <v>116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89</v>
      </c>
      <c r="H8" s="7" t="s">
        <v>90</v>
      </c>
      <c r="I8" s="7" t="s">
        <v>77</v>
      </c>
      <c r="J8" s="7" t="s">
        <v>2</v>
      </c>
      <c r="K8" s="7" t="s">
        <v>99</v>
      </c>
      <c r="L8" s="7">
        <v>1</v>
      </c>
      <c r="M8" s="7">
        <v>1</v>
      </c>
      <c r="N8" s="7" t="s">
        <v>81</v>
      </c>
      <c r="O8" s="7" t="s">
        <v>81</v>
      </c>
      <c r="P8" s="7" t="s">
        <v>104</v>
      </c>
      <c r="Q8" s="7"/>
      <c r="R8" s="11" t="s">
        <v>110</v>
      </c>
      <c r="S8" s="12" t="s">
        <v>19</v>
      </c>
      <c r="T8" s="7"/>
      <c r="U8" s="11" t="s">
        <v>19</v>
      </c>
      <c r="V8" s="11" t="s">
        <v>110</v>
      </c>
      <c r="W8" s="12" t="s">
        <v>94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111</v>
      </c>
      <c r="AD8" t="s">
        <v>6</v>
      </c>
      <c r="AE8" t="s">
        <v>96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117</v>
      </c>
      <c r="B9" s="6" t="s">
        <v>118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119</v>
      </c>
      <c r="H9" s="7" t="s">
        <v>120</v>
      </c>
      <c r="I9" s="7" t="s">
        <v>77</v>
      </c>
      <c r="J9" s="7" t="s">
        <v>2</v>
      </c>
      <c r="K9" s="7" t="s">
        <v>121</v>
      </c>
      <c r="L9" s="7">
        <v>2</v>
      </c>
      <c r="M9" s="7">
        <v>4</v>
      </c>
      <c r="N9" s="7" t="s">
        <v>104</v>
      </c>
      <c r="O9" s="7" t="s">
        <v>122</v>
      </c>
      <c r="P9" s="7" t="s">
        <v>123</v>
      </c>
      <c r="Q9" s="7"/>
      <c r="R9" s="11" t="s">
        <v>124</v>
      </c>
      <c r="S9" s="12" t="s">
        <v>124</v>
      </c>
      <c r="T9" s="7" t="s">
        <v>125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126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127</v>
      </c>
      <c r="B10" s="6" t="s">
        <v>128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129</v>
      </c>
      <c r="H10" s="7" t="s">
        <v>130</v>
      </c>
      <c r="I10" s="7" t="s">
        <v>77</v>
      </c>
      <c r="J10" s="7" t="s">
        <v>2</v>
      </c>
      <c r="K10" s="7" t="s">
        <v>131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104</v>
      </c>
      <c r="Q10" s="7"/>
      <c r="R10" s="11" t="s">
        <v>132</v>
      </c>
      <c r="S10" s="12" t="s">
        <v>19</v>
      </c>
      <c r="T10" s="7"/>
      <c r="U10" s="11" t="s">
        <v>19</v>
      </c>
      <c r="V10" s="11" t="s">
        <v>132</v>
      </c>
      <c r="W10" s="12" t="s">
        <v>133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134</v>
      </c>
      <c r="AD10" t="s">
        <v>6</v>
      </c>
      <c r="AE10" t="s">
        <v>135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136</v>
      </c>
      <c r="B11" s="6" t="s">
        <v>137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138</v>
      </c>
      <c r="H11" s="7" t="s">
        <v>139</v>
      </c>
      <c r="I11" s="7" t="s">
        <v>77</v>
      </c>
      <c r="J11" s="7" t="s">
        <v>2</v>
      </c>
      <c r="K11" s="7" t="s">
        <v>140</v>
      </c>
      <c r="L11" s="7">
        <v>1</v>
      </c>
      <c r="M11" s="7">
        <v>3</v>
      </c>
      <c r="N11" s="7" t="s">
        <v>141</v>
      </c>
      <c r="O11" s="7" t="s">
        <v>92</v>
      </c>
      <c r="P11" s="7" t="s">
        <v>142</v>
      </c>
      <c r="Q11" s="7"/>
      <c r="R11" s="11" t="s">
        <v>143</v>
      </c>
      <c r="S11" s="12" t="s">
        <v>19</v>
      </c>
      <c r="T11" s="7"/>
      <c r="U11" s="11" t="s">
        <v>19</v>
      </c>
      <c r="V11" s="11" t="s">
        <v>143</v>
      </c>
      <c r="W11" s="12" t="s">
        <v>144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145</v>
      </c>
      <c r="AD11" t="s">
        <v>6</v>
      </c>
      <c r="AE11" t="s">
        <v>146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147</v>
      </c>
      <c r="B12" s="6" t="s">
        <v>148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89</v>
      </c>
      <c r="H12" s="7" t="s">
        <v>90</v>
      </c>
      <c r="I12" s="7" t="s">
        <v>77</v>
      </c>
      <c r="J12" s="7" t="s">
        <v>2</v>
      </c>
      <c r="K12" s="7" t="s">
        <v>149</v>
      </c>
      <c r="L12" s="7">
        <v>1</v>
      </c>
      <c r="M12" s="7">
        <v>4</v>
      </c>
      <c r="N12" s="7" t="s">
        <v>103</v>
      </c>
      <c r="O12" s="7" t="s">
        <v>80</v>
      </c>
      <c r="P12" s="7" t="s">
        <v>142</v>
      </c>
      <c r="Q12" s="7"/>
      <c r="R12" s="11" t="s">
        <v>150</v>
      </c>
      <c r="S12" s="12" t="s">
        <v>19</v>
      </c>
      <c r="T12" s="7"/>
      <c r="U12" s="11" t="s">
        <v>19</v>
      </c>
      <c r="V12" s="11" t="s">
        <v>150</v>
      </c>
      <c r="W12" s="12" t="s">
        <v>151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152</v>
      </c>
      <c r="AD12" t="s">
        <v>6</v>
      </c>
      <c r="AE12" t="s">
        <v>96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153</v>
      </c>
      <c r="B13" s="6" t="s">
        <v>154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89</v>
      </c>
      <c r="H13" s="7" t="s">
        <v>90</v>
      </c>
      <c r="I13" s="7" t="s">
        <v>77</v>
      </c>
      <c r="J13" s="7" t="s">
        <v>2</v>
      </c>
      <c r="K13" s="7" t="s">
        <v>91</v>
      </c>
      <c r="L13" s="7">
        <v>1</v>
      </c>
      <c r="M13" s="7">
        <v>1</v>
      </c>
      <c r="N13" s="7" t="s">
        <v>104</v>
      </c>
      <c r="O13" s="7" t="s">
        <v>104</v>
      </c>
      <c r="P13" s="7" t="s">
        <v>142</v>
      </c>
      <c r="Q13" s="7"/>
      <c r="R13" s="11" t="s">
        <v>155</v>
      </c>
      <c r="S13" s="12" t="s">
        <v>19</v>
      </c>
      <c r="T13" s="7"/>
      <c r="U13" s="11" t="s">
        <v>19</v>
      </c>
      <c r="V13" s="11" t="s">
        <v>155</v>
      </c>
      <c r="W13" s="12" t="s">
        <v>94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156</v>
      </c>
      <c r="AD13" t="s">
        <v>6</v>
      </c>
      <c r="AE13" t="s">
        <v>96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157</v>
      </c>
      <c r="B14" s="6" t="s">
        <v>158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89</v>
      </c>
      <c r="H14" s="7" t="s">
        <v>90</v>
      </c>
      <c r="I14" s="7" t="s">
        <v>77</v>
      </c>
      <c r="J14" s="7" t="s">
        <v>2</v>
      </c>
      <c r="K14" s="7" t="s">
        <v>102</v>
      </c>
      <c r="L14" s="7">
        <v>1</v>
      </c>
      <c r="M14" s="7">
        <v>1</v>
      </c>
      <c r="N14" s="7" t="s">
        <v>104</v>
      </c>
      <c r="O14" s="7" t="s">
        <v>142</v>
      </c>
      <c r="P14" s="7" t="s">
        <v>159</v>
      </c>
      <c r="Q14" s="7"/>
      <c r="R14" s="11" t="s">
        <v>155</v>
      </c>
      <c r="S14" s="12" t="s">
        <v>19</v>
      </c>
      <c r="T14" s="7"/>
      <c r="U14" s="11" t="s">
        <v>19</v>
      </c>
      <c r="V14" s="11" t="s">
        <v>155</v>
      </c>
      <c r="W14" s="12" t="s">
        <v>94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156</v>
      </c>
      <c r="AD14" t="s">
        <v>6</v>
      </c>
      <c r="AE14" t="s">
        <v>96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160</v>
      </c>
      <c r="B15" s="6" t="s">
        <v>161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162</v>
      </c>
      <c r="H15" s="7" t="s">
        <v>163</v>
      </c>
      <c r="I15" s="7" t="s">
        <v>77</v>
      </c>
      <c r="J15" s="7" t="s">
        <v>2</v>
      </c>
      <c r="K15" s="7" t="s">
        <v>164</v>
      </c>
      <c r="L15" s="7">
        <v>1</v>
      </c>
      <c r="M15" s="7">
        <v>1</v>
      </c>
      <c r="N15" s="7" t="s">
        <v>142</v>
      </c>
      <c r="O15" s="7" t="s">
        <v>159</v>
      </c>
      <c r="P15" s="7" t="s">
        <v>165</v>
      </c>
      <c r="Q15" s="7"/>
      <c r="R15" s="11" t="s">
        <v>166</v>
      </c>
      <c r="S15" s="12" t="s">
        <v>19</v>
      </c>
      <c r="T15" s="7"/>
      <c r="U15" s="11" t="s">
        <v>19</v>
      </c>
      <c r="V15" s="11" t="s">
        <v>166</v>
      </c>
      <c r="W15" s="12" t="s">
        <v>167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168</v>
      </c>
      <c r="AD15" t="s">
        <v>6</v>
      </c>
      <c r="AE15" t="s">
        <v>169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170</v>
      </c>
      <c r="B16" s="6" t="s">
        <v>171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172</v>
      </c>
      <c r="H16" s="7" t="s">
        <v>173</v>
      </c>
      <c r="I16" s="7" t="s">
        <v>77</v>
      </c>
      <c r="J16" s="7" t="s">
        <v>2</v>
      </c>
      <c r="K16" s="7" t="s">
        <v>174</v>
      </c>
      <c r="L16" s="7">
        <v>1</v>
      </c>
      <c r="M16" s="7">
        <v>2</v>
      </c>
      <c r="N16" s="7" t="s">
        <v>92</v>
      </c>
      <c r="O16" s="7" t="s">
        <v>142</v>
      </c>
      <c r="P16" s="7" t="s">
        <v>165</v>
      </c>
      <c r="Q16" s="7"/>
      <c r="R16" s="11" t="s">
        <v>175</v>
      </c>
      <c r="S16" s="12" t="s">
        <v>19</v>
      </c>
      <c r="T16" s="7"/>
      <c r="U16" s="11" t="s">
        <v>19</v>
      </c>
      <c r="V16" s="11" t="s">
        <v>175</v>
      </c>
      <c r="W16" s="12" t="s">
        <v>176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177</v>
      </c>
      <c r="AD16" t="s">
        <v>6</v>
      </c>
      <c r="AE16" t="s">
        <v>178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179</v>
      </c>
      <c r="B17" s="6" t="s">
        <v>180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181</v>
      </c>
      <c r="H17" s="7" t="s">
        <v>182</v>
      </c>
      <c r="I17" s="7" t="s">
        <v>77</v>
      </c>
      <c r="J17" s="7" t="s">
        <v>2</v>
      </c>
      <c r="K17" s="7" t="s">
        <v>183</v>
      </c>
      <c r="L17" s="7">
        <v>1</v>
      </c>
      <c r="M17" s="7">
        <v>3</v>
      </c>
      <c r="N17" s="7" t="s">
        <v>184</v>
      </c>
      <c r="O17" s="7" t="s">
        <v>185</v>
      </c>
      <c r="P17" s="7" t="s">
        <v>186</v>
      </c>
      <c r="Q17" s="7"/>
      <c r="R17" s="11" t="s">
        <v>187</v>
      </c>
      <c r="S17" s="12" t="s">
        <v>187</v>
      </c>
      <c r="T17" s="7" t="s">
        <v>188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189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190</v>
      </c>
      <c r="B18" s="6" t="s">
        <v>191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192</v>
      </c>
      <c r="H18" s="7" t="s">
        <v>193</v>
      </c>
      <c r="I18" s="7" t="s">
        <v>77</v>
      </c>
      <c r="J18" s="7" t="s">
        <v>2</v>
      </c>
      <c r="K18" s="7" t="s">
        <v>194</v>
      </c>
      <c r="L18" s="7">
        <v>1</v>
      </c>
      <c r="M18" s="7">
        <v>2</v>
      </c>
      <c r="N18" s="7" t="s">
        <v>103</v>
      </c>
      <c r="O18" s="7" t="s">
        <v>165</v>
      </c>
      <c r="P18" s="7" t="s">
        <v>195</v>
      </c>
      <c r="Q18" s="7"/>
      <c r="R18" s="11" t="s">
        <v>196</v>
      </c>
      <c r="S18" s="12" t="s">
        <v>19</v>
      </c>
      <c r="T18" s="7"/>
      <c r="U18" s="11" t="s">
        <v>19</v>
      </c>
      <c r="V18" s="11" t="s">
        <v>196</v>
      </c>
      <c r="W18" s="12" t="s">
        <v>197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198</v>
      </c>
      <c r="AD18" t="s">
        <v>6</v>
      </c>
      <c r="AE18" t="s">
        <v>199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200</v>
      </c>
      <c r="B19" s="6" t="s">
        <v>201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89</v>
      </c>
      <c r="H19" s="7" t="s">
        <v>90</v>
      </c>
      <c r="I19" s="7" t="s">
        <v>77</v>
      </c>
      <c r="J19" s="7" t="s">
        <v>2</v>
      </c>
      <c r="K19" s="7" t="s">
        <v>102</v>
      </c>
      <c r="L19" s="7">
        <v>1</v>
      </c>
      <c r="M19" s="7">
        <v>2</v>
      </c>
      <c r="N19" s="7" t="s">
        <v>165</v>
      </c>
      <c r="O19" s="7" t="s">
        <v>165</v>
      </c>
      <c r="P19" s="7" t="s">
        <v>195</v>
      </c>
      <c r="Q19" s="7"/>
      <c r="R19" s="11" t="s">
        <v>202</v>
      </c>
      <c r="S19" s="12" t="s">
        <v>19</v>
      </c>
      <c r="T19" s="7"/>
      <c r="U19" s="11" t="s">
        <v>19</v>
      </c>
      <c r="V19" s="11" t="s">
        <v>202</v>
      </c>
      <c r="W19" s="12" t="s">
        <v>203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204</v>
      </c>
      <c r="AD19" t="s">
        <v>6</v>
      </c>
      <c r="AE19" t="s">
        <v>96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205</v>
      </c>
      <c r="B20" s="6" t="s">
        <v>206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207</v>
      </c>
      <c r="H20" s="7" t="s">
        <v>208</v>
      </c>
      <c r="I20" s="7" t="s">
        <v>77</v>
      </c>
      <c r="J20" s="7" t="s">
        <v>2</v>
      </c>
      <c r="K20" s="7" t="s">
        <v>209</v>
      </c>
      <c r="L20" s="7">
        <v>1</v>
      </c>
      <c r="M20" s="7">
        <v>1</v>
      </c>
      <c r="N20" s="7" t="s">
        <v>210</v>
      </c>
      <c r="O20" s="7" t="s">
        <v>210</v>
      </c>
      <c r="P20" s="7" t="s">
        <v>195</v>
      </c>
      <c r="Q20" s="7"/>
      <c r="R20" s="11" t="s">
        <v>211</v>
      </c>
      <c r="S20" s="12" t="s">
        <v>19</v>
      </c>
      <c r="T20" s="7"/>
      <c r="U20" s="11" t="s">
        <v>19</v>
      </c>
      <c r="V20" s="11" t="s">
        <v>211</v>
      </c>
      <c r="W20" s="12" t="s">
        <v>212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215</v>
      </c>
      <c r="B21" s="6" t="s">
        <v>216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217</v>
      </c>
      <c r="H21" s="7" t="s">
        <v>218</v>
      </c>
      <c r="I21" s="7" t="s">
        <v>77</v>
      </c>
      <c r="J21" s="7" t="s">
        <v>2</v>
      </c>
      <c r="K21" s="7" t="s">
        <v>219</v>
      </c>
      <c r="L21" s="7">
        <v>2</v>
      </c>
      <c r="M21" s="7">
        <v>2</v>
      </c>
      <c r="N21" s="7" t="s">
        <v>195</v>
      </c>
      <c r="O21" s="7" t="s">
        <v>195</v>
      </c>
      <c r="P21" s="7" t="s">
        <v>220</v>
      </c>
      <c r="Q21" s="7"/>
      <c r="R21" s="11" t="s">
        <v>221</v>
      </c>
      <c r="S21" s="12" t="s">
        <v>221</v>
      </c>
      <c r="T21" s="7" t="s">
        <v>222</v>
      </c>
      <c r="U21" s="11" t="s">
        <v>19</v>
      </c>
      <c r="V21" s="11" t="s">
        <v>19</v>
      </c>
      <c r="W21" s="12" t="s">
        <v>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178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223</v>
      </c>
      <c r="B22" s="6" t="s">
        <v>224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225</v>
      </c>
      <c r="H22" s="7" t="s">
        <v>226</v>
      </c>
      <c r="I22" s="7" t="s">
        <v>77</v>
      </c>
      <c r="J22" s="7" t="s">
        <v>2</v>
      </c>
      <c r="K22" s="7" t="s">
        <v>227</v>
      </c>
      <c r="L22" s="7">
        <v>1</v>
      </c>
      <c r="M22" s="7">
        <v>1</v>
      </c>
      <c r="N22" s="7" t="s">
        <v>210</v>
      </c>
      <c r="O22" s="7" t="s">
        <v>210</v>
      </c>
      <c r="P22" s="7" t="s">
        <v>195</v>
      </c>
      <c r="Q22" s="7"/>
      <c r="R22" s="11" t="s">
        <v>228</v>
      </c>
      <c r="S22" s="12" t="s">
        <v>19</v>
      </c>
      <c r="T22" s="7"/>
      <c r="U22" s="11" t="s">
        <v>19</v>
      </c>
      <c r="V22" s="11" t="s">
        <v>228</v>
      </c>
      <c r="W22" s="12" t="s">
        <v>229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86</v>
      </c>
      <c r="AG22" t="s">
        <v>73</v>
      </c>
      <c r="AH22" t="s">
        <v>19</v>
      </c>
    </row>
    <row r="23" customHeight="1" spans="1:32">
      <c r="A23" s="10" t="s">
        <v>232</v>
      </c>
      <c r="B23" s="10"/>
      <c r="C23" s="10" t="s">
        <v>233</v>
      </c>
      <c r="D23" s="10"/>
      <c r="E23" s="10"/>
      <c r="F23" s="10"/>
      <c r="G23" s="10" t="s">
        <v>233</v>
      </c>
      <c r="H23" s="10" t="s">
        <v>233</v>
      </c>
      <c r="I23" s="10" t="s">
        <v>233</v>
      </c>
      <c r="J23" s="10" t="s">
        <v>233</v>
      </c>
      <c r="K23" s="10" t="s">
        <v>233</v>
      </c>
      <c r="L23" s="10" t="s">
        <v>233</v>
      </c>
      <c r="M23" s="10" t="s">
        <v>233</v>
      </c>
      <c r="N23" s="10" t="s">
        <v>233</v>
      </c>
      <c r="O23" s="10" t="s">
        <v>233</v>
      </c>
      <c r="P23" s="10" t="s">
        <v>233</v>
      </c>
      <c r="Q23" s="10"/>
      <c r="R23" s="13" t="s">
        <v>20</v>
      </c>
      <c r="S23" s="13" t="s">
        <v>21</v>
      </c>
      <c r="T23" s="10" t="s">
        <v>233</v>
      </c>
      <c r="U23" s="13"/>
      <c r="V23" s="13" t="s">
        <v>234</v>
      </c>
      <c r="W23" s="13" t="s">
        <v>22</v>
      </c>
      <c r="X23" s="13"/>
      <c r="Y23" s="13"/>
      <c r="Z23" s="13"/>
      <c r="AA23" s="10"/>
      <c r="AB23" s="13"/>
      <c r="AC23" s="10"/>
      <c r="AD23" s="10" t="s">
        <v>233</v>
      </c>
      <c r="AE23" s="10"/>
      <c r="AF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235</v>
      </c>
      <c r="B1" s="4" t="s">
        <v>236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237</v>
      </c>
      <c r="H1" s="4" t="s">
        <v>238</v>
      </c>
      <c r="I1" s="4" t="s">
        <v>13</v>
      </c>
      <c r="J1" s="4" t="s">
        <v>17</v>
      </c>
      <c r="K1" s="4" t="s">
        <v>18</v>
      </c>
      <c r="L1" s="9" t="s">
        <v>239</v>
      </c>
      <c r="M1" s="4" t="s">
        <v>240</v>
      </c>
      <c r="N1" s="4" t="s">
        <v>241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C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243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1102</v>
      </c>
      <c r="E2" t="str">
        <f>VLOOKUP(A2,HOP!A:L,12,0)</f>
        <v>1102.00</v>
      </c>
      <c r="F2" t="str">
        <f>VLOOKUP(A2,HOP!A:C,3,0)</f>
        <v>2593308</v>
      </c>
      <c r="G2">
        <f>D2-E2</f>
        <v>0</v>
      </c>
      <c r="H2" t="str">
        <f>$H$1&amp;F2</f>
        <v>，2593308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561</v>
      </c>
      <c r="E3" t="str">
        <f>VLOOKUP(A3,HOP!A:L,12,0)</f>
        <v>561.00</v>
      </c>
      <c r="F3" t="str">
        <f>VLOOKUP(A3,HOP!A:C,3,0)</f>
        <v>2602431</v>
      </c>
      <c r="G3">
        <f t="shared" ref="G3:G22" si="0">D3-E3</f>
        <v>0</v>
      </c>
      <c r="H3" t="str">
        <f t="shared" ref="H3:H22" si="1">$H$1&amp;F3</f>
        <v>，2602431</v>
      </c>
      <c r="I3" t="str">
        <f>VLOOKUP(A3,HOP!A:U,21,0)</f>
        <v>直采</v>
      </c>
    </row>
    <row r="4" ht="14.25" customHeight="1" spans="1:9">
      <c r="A4" s="6" t="s">
        <v>97</v>
      </c>
      <c r="B4" s="7" t="s">
        <v>92</v>
      </c>
      <c r="C4" s="7" t="s">
        <v>81</v>
      </c>
      <c r="D4" s="3">
        <v>561</v>
      </c>
      <c r="E4" t="str">
        <f>VLOOKUP(A4,HOP!A:L,12,0)</f>
        <v>561.00</v>
      </c>
      <c r="F4" t="str">
        <f>VLOOKUP(A4,HOP!A:C,3,0)</f>
        <v>2603158</v>
      </c>
      <c r="G4">
        <f t="shared" si="0"/>
        <v>0</v>
      </c>
      <c r="H4" t="str">
        <f t="shared" si="1"/>
        <v>，2603158</v>
      </c>
      <c r="I4" t="str">
        <f>VLOOKUP(A4,HOP!A:U,21,0)</f>
        <v>直采</v>
      </c>
    </row>
    <row r="5" ht="14.25" customHeight="1" spans="1:9">
      <c r="A5" s="6" t="s">
        <v>100</v>
      </c>
      <c r="B5" s="7" t="s">
        <v>80</v>
      </c>
      <c r="C5" s="7" t="s">
        <v>104</v>
      </c>
      <c r="D5" s="3">
        <v>1683</v>
      </c>
      <c r="E5" t="str">
        <f>VLOOKUP(A5,HOP!A:L,12,0)</f>
        <v>1683.00</v>
      </c>
      <c r="F5" t="str">
        <f>VLOOKUP(A5,HOP!A:C,3,0)</f>
        <v>2602016</v>
      </c>
      <c r="G5">
        <f t="shared" si="0"/>
        <v>0</v>
      </c>
      <c r="H5" t="str">
        <f t="shared" si="1"/>
        <v>，2602016</v>
      </c>
      <c r="I5" t="str">
        <f>VLOOKUP(A5,HOP!A:U,21,0)</f>
        <v>直采</v>
      </c>
    </row>
    <row r="6" ht="14.25" customHeight="1" spans="1:9">
      <c r="A6" s="6" t="s">
        <v>108</v>
      </c>
      <c r="B6" s="7" t="s">
        <v>81</v>
      </c>
      <c r="C6" s="7" t="s">
        <v>104</v>
      </c>
      <c r="D6" s="3">
        <v>559</v>
      </c>
      <c r="E6" t="str">
        <f>VLOOKUP(A6,HOP!A:L,12,0)</f>
        <v>559.00</v>
      </c>
      <c r="F6" t="str">
        <f>VLOOKUP(A6,HOP!A:C,3,0)</f>
        <v>2603627</v>
      </c>
      <c r="G6">
        <f t="shared" si="0"/>
        <v>0</v>
      </c>
      <c r="H6" t="str">
        <f t="shared" si="1"/>
        <v>，2603627</v>
      </c>
      <c r="I6" t="str">
        <f>VLOOKUP(A6,HOP!A:U,21,0)</f>
        <v>直采</v>
      </c>
    </row>
    <row r="7" ht="14.25" customHeight="1" spans="1:9">
      <c r="A7" s="6" t="s">
        <v>112</v>
      </c>
      <c r="B7" s="7" t="s">
        <v>81</v>
      </c>
      <c r="C7" s="7" t="s">
        <v>104</v>
      </c>
      <c r="D7" s="3">
        <v>559</v>
      </c>
      <c r="E7" t="str">
        <f>VLOOKUP(A7,HOP!A:L,12,0)</f>
        <v>559.00</v>
      </c>
      <c r="F7" t="str">
        <f>VLOOKUP(A7,HOP!A:C,3,0)</f>
        <v>2604162</v>
      </c>
      <c r="G7">
        <f t="shared" si="0"/>
        <v>0</v>
      </c>
      <c r="H7" t="str">
        <f t="shared" si="1"/>
        <v>，2604162</v>
      </c>
      <c r="I7" t="str">
        <f>VLOOKUP(A7,HOP!A:U,21,0)</f>
        <v>直采</v>
      </c>
    </row>
    <row r="8" ht="14.25" customHeight="1" spans="1:9">
      <c r="A8" s="6" t="s">
        <v>115</v>
      </c>
      <c r="B8" s="7" t="s">
        <v>81</v>
      </c>
      <c r="C8" s="7" t="s">
        <v>104</v>
      </c>
      <c r="D8" s="3">
        <v>559</v>
      </c>
      <c r="E8" t="str">
        <f>VLOOKUP(A8,HOP!A:L,12,0)</f>
        <v>559.00</v>
      </c>
      <c r="F8" t="str">
        <f>VLOOKUP(A8,HOP!A:C,3,0)</f>
        <v>2604064</v>
      </c>
      <c r="G8">
        <f t="shared" si="0"/>
        <v>0</v>
      </c>
      <c r="H8" t="str">
        <f t="shared" si="1"/>
        <v>，2604064</v>
      </c>
      <c r="I8" t="str">
        <f>VLOOKUP(A8,HOP!A:U,21,0)</f>
        <v>直采</v>
      </c>
    </row>
    <row r="9" ht="14.25" hidden="1" customHeight="1" spans="1:9">
      <c r="A9" s="6" t="s">
        <v>117</v>
      </c>
      <c r="B9" s="7" t="s">
        <v>122</v>
      </c>
      <c r="C9" s="7" t="s">
        <v>123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customHeight="1" spans="1:9">
      <c r="A10" s="6" t="s">
        <v>127</v>
      </c>
      <c r="B10" s="7" t="s">
        <v>81</v>
      </c>
      <c r="C10" s="7" t="s">
        <v>104</v>
      </c>
      <c r="D10" s="3">
        <v>1350</v>
      </c>
      <c r="E10" t="str">
        <f>VLOOKUP(A10,HOP!A:L,12,0)</f>
        <v>1350.00</v>
      </c>
      <c r="F10" t="str">
        <f>VLOOKUP(A10,HOP!A:C,3,0)</f>
        <v>2604154</v>
      </c>
      <c r="G10">
        <f t="shared" si="0"/>
        <v>0</v>
      </c>
      <c r="H10" t="str">
        <f t="shared" si="1"/>
        <v>，2604154</v>
      </c>
      <c r="I10" t="str">
        <f>VLOOKUP(A10,HOP!A:U,21,0)</f>
        <v>直连</v>
      </c>
    </row>
    <row r="11" ht="14.25" customHeight="1" spans="1:9">
      <c r="A11" s="6" t="s">
        <v>136</v>
      </c>
      <c r="B11" s="7" t="s">
        <v>92</v>
      </c>
      <c r="C11" s="7" t="s">
        <v>142</v>
      </c>
      <c r="D11" s="3">
        <v>1383</v>
      </c>
      <c r="E11" t="str">
        <f>VLOOKUP(A11,HOP!A:L,12,0)</f>
        <v>1383.00</v>
      </c>
      <c r="F11" t="str">
        <f>VLOOKUP(A11,HOP!A:C,3,0)</f>
        <v>2576638</v>
      </c>
      <c r="G11">
        <f t="shared" si="0"/>
        <v>0</v>
      </c>
      <c r="H11" t="str">
        <f t="shared" si="1"/>
        <v>，2576638</v>
      </c>
      <c r="I11" t="str">
        <f>VLOOKUP(A11,HOP!A:U,21,0)</f>
        <v>直采</v>
      </c>
    </row>
    <row r="12" ht="14.25" customHeight="1" spans="1:9">
      <c r="A12" s="6" t="s">
        <v>147</v>
      </c>
      <c r="B12" s="7" t="s">
        <v>80</v>
      </c>
      <c r="C12" s="7" t="s">
        <v>142</v>
      </c>
      <c r="D12" s="3">
        <v>2216</v>
      </c>
      <c r="E12" t="str">
        <f>VLOOKUP(A12,HOP!A:L,12,0)</f>
        <v>2216.00</v>
      </c>
      <c r="F12" t="str">
        <f>VLOOKUP(A12,HOP!A:C,3,0)</f>
        <v>2601772</v>
      </c>
      <c r="G12">
        <f t="shared" si="0"/>
        <v>0</v>
      </c>
      <c r="H12" t="str">
        <f t="shared" si="1"/>
        <v>，2601772</v>
      </c>
      <c r="I12" t="str">
        <f>VLOOKUP(A12,HOP!A:U,21,0)</f>
        <v>直采</v>
      </c>
    </row>
    <row r="13" ht="14.25" customHeight="1" spans="1:9">
      <c r="A13" s="6" t="s">
        <v>153</v>
      </c>
      <c r="B13" s="7" t="s">
        <v>104</v>
      </c>
      <c r="C13" s="7" t="s">
        <v>142</v>
      </c>
      <c r="D13" s="3">
        <v>554</v>
      </c>
      <c r="E13" t="str">
        <f>VLOOKUP(A13,HOP!A:L,12,0)</f>
        <v>554.00</v>
      </c>
      <c r="F13" t="str">
        <f>VLOOKUP(A13,HOP!A:C,3,0)</f>
        <v>2604899</v>
      </c>
      <c r="G13">
        <f t="shared" si="0"/>
        <v>0</v>
      </c>
      <c r="H13" t="str">
        <f t="shared" si="1"/>
        <v>，2604899</v>
      </c>
      <c r="I13" t="str">
        <f>VLOOKUP(A13,HOP!A:U,21,0)</f>
        <v>直采</v>
      </c>
    </row>
    <row r="14" ht="14.25" customHeight="1" spans="1:9">
      <c r="A14" s="6" t="s">
        <v>157</v>
      </c>
      <c r="B14" s="7" t="s">
        <v>142</v>
      </c>
      <c r="C14" s="7" t="s">
        <v>159</v>
      </c>
      <c r="D14" s="3">
        <v>554</v>
      </c>
      <c r="E14" t="str">
        <f>VLOOKUP(A14,HOP!A:L,12,0)</f>
        <v>554.00</v>
      </c>
      <c r="F14" t="str">
        <f>VLOOKUP(A14,HOP!A:C,3,0)</f>
        <v>2605251</v>
      </c>
      <c r="G14">
        <f t="shared" si="0"/>
        <v>0</v>
      </c>
      <c r="H14" t="str">
        <f t="shared" si="1"/>
        <v>，2605251</v>
      </c>
      <c r="I14" t="str">
        <f>VLOOKUP(A14,HOP!A:U,21,0)</f>
        <v>直采</v>
      </c>
    </row>
    <row r="15" ht="14.25" customHeight="1" spans="1:9">
      <c r="A15" s="6" t="s">
        <v>160</v>
      </c>
      <c r="B15" s="7" t="s">
        <v>159</v>
      </c>
      <c r="C15" s="7" t="s">
        <v>165</v>
      </c>
      <c r="D15" s="3">
        <v>401</v>
      </c>
      <c r="E15" t="str">
        <f>VLOOKUP(A15,HOP!A:L,12,0)</f>
        <v>401.00</v>
      </c>
      <c r="F15" t="str">
        <f>VLOOKUP(A15,HOP!A:C,3,0)</f>
        <v>2606566</v>
      </c>
      <c r="G15">
        <f t="shared" si="0"/>
        <v>0</v>
      </c>
      <c r="H15" t="str">
        <f t="shared" si="1"/>
        <v>，2606566</v>
      </c>
      <c r="I15" t="str">
        <f>VLOOKUP(A15,HOP!A:U,21,0)</f>
        <v>直采</v>
      </c>
    </row>
    <row r="16" ht="14.25" customHeight="1" spans="1:9">
      <c r="A16" s="6" t="s">
        <v>170</v>
      </c>
      <c r="B16" s="7" t="s">
        <v>142</v>
      </c>
      <c r="C16" s="7" t="s">
        <v>165</v>
      </c>
      <c r="D16" s="3">
        <v>1138</v>
      </c>
      <c r="E16" t="str">
        <f>VLOOKUP(A16,HOP!A:L,12,0)</f>
        <v>1138.00</v>
      </c>
      <c r="F16" t="str">
        <f>VLOOKUP(A16,HOP!A:C,3,0)</f>
        <v>2603204</v>
      </c>
      <c r="G16">
        <f t="shared" si="0"/>
        <v>0</v>
      </c>
      <c r="H16" t="str">
        <f t="shared" si="1"/>
        <v>，2603204</v>
      </c>
      <c r="I16" t="str">
        <f>VLOOKUP(A16,HOP!A:U,21,0)</f>
        <v>直连</v>
      </c>
    </row>
    <row r="17" ht="14.25" hidden="1" customHeight="1" spans="1:9">
      <c r="A17" s="6" t="s">
        <v>179</v>
      </c>
      <c r="B17" s="7" t="s">
        <v>185</v>
      </c>
      <c r="C17" s="7" t="s">
        <v>186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customHeight="1" spans="1:9">
      <c r="A18" s="6" t="s">
        <v>190</v>
      </c>
      <c r="B18" s="7" t="s">
        <v>165</v>
      </c>
      <c r="C18" s="7" t="s">
        <v>195</v>
      </c>
      <c r="D18" s="3">
        <v>792</v>
      </c>
      <c r="E18" t="str">
        <f>VLOOKUP(A18,HOP!A:L,12,0)</f>
        <v>792.00</v>
      </c>
      <c r="F18" t="str">
        <f>VLOOKUP(A18,HOP!A:C,3,0)</f>
        <v>2601077</v>
      </c>
      <c r="G18">
        <f t="shared" si="0"/>
        <v>0</v>
      </c>
      <c r="H18" t="str">
        <f t="shared" si="1"/>
        <v>，2601077</v>
      </c>
      <c r="I18" t="str">
        <f>VLOOKUP(A18,HOP!A:U,21,0)</f>
        <v>直采</v>
      </c>
    </row>
    <row r="19" ht="14.25" customHeight="1" spans="1:9">
      <c r="A19" s="6" t="s">
        <v>200</v>
      </c>
      <c r="B19" s="7" t="s">
        <v>165</v>
      </c>
      <c r="C19" s="7" t="s">
        <v>195</v>
      </c>
      <c r="D19" s="3">
        <v>1074</v>
      </c>
      <c r="E19" t="str">
        <f>VLOOKUP(A19,HOP!A:L,12,0)</f>
        <v>1074.00</v>
      </c>
      <c r="F19" t="str">
        <f>VLOOKUP(A19,HOP!A:C,3,0)</f>
        <v>2607942</v>
      </c>
      <c r="G19">
        <f t="shared" si="0"/>
        <v>0</v>
      </c>
      <c r="H19" t="str">
        <f t="shared" si="1"/>
        <v>，2607942</v>
      </c>
      <c r="I19" t="str">
        <f>VLOOKUP(A19,HOP!A:U,21,0)</f>
        <v>直采</v>
      </c>
    </row>
    <row r="20" ht="14.25" customHeight="1" spans="1:9">
      <c r="A20" s="6" t="s">
        <v>205</v>
      </c>
      <c r="B20" s="7" t="s">
        <v>210</v>
      </c>
      <c r="C20" s="7" t="s">
        <v>195</v>
      </c>
      <c r="D20" s="3">
        <v>686</v>
      </c>
      <c r="E20" t="str">
        <f>VLOOKUP(A20,HOP!A:L,12,0)</f>
        <v>686.00</v>
      </c>
      <c r="F20" t="str">
        <f>VLOOKUP(A20,HOP!A:C,3,0)</f>
        <v>2609294</v>
      </c>
      <c r="G20">
        <f t="shared" si="0"/>
        <v>0</v>
      </c>
      <c r="H20" t="str">
        <f t="shared" si="1"/>
        <v>，2609294</v>
      </c>
      <c r="I20" t="str">
        <f>VLOOKUP(A20,HOP!A:U,21,0)</f>
        <v>直连</v>
      </c>
    </row>
    <row r="21" ht="14.25" hidden="1" customHeight="1" spans="1:9">
      <c r="A21" s="6" t="s">
        <v>215</v>
      </c>
      <c r="B21" s="7" t="s">
        <v>195</v>
      </c>
      <c r="C21" s="7" t="s">
        <v>220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customHeight="1" spans="1:9">
      <c r="A22" s="6" t="s">
        <v>223</v>
      </c>
      <c r="B22" s="7" t="s">
        <v>210</v>
      </c>
      <c r="C22" s="7" t="s">
        <v>195</v>
      </c>
      <c r="D22" s="3">
        <v>1091</v>
      </c>
      <c r="E22" t="str">
        <f>VLOOKUP(A22,HOP!A:L,12,0)</f>
        <v>1091.00</v>
      </c>
      <c r="F22" t="str">
        <f>VLOOKUP(A22,HOP!A:C,3,0)</f>
        <v>2608991</v>
      </c>
      <c r="G22">
        <f t="shared" si="0"/>
        <v>0</v>
      </c>
      <c r="H22" t="str">
        <f t="shared" si="1"/>
        <v>，2608991</v>
      </c>
      <c r="I22" t="str">
        <f>VLOOKUP(A22,HOP!A:U,21,0)</f>
        <v>直连</v>
      </c>
    </row>
    <row r="24" spans="4:4">
      <c r="D24" s="3">
        <f>SUM(D2:D23)</f>
        <v>16823</v>
      </c>
    </row>
    <row r="25" ht="14.25" spans="4:4">
      <c r="D25" s="8" t="s">
        <v>23</v>
      </c>
    </row>
    <row r="29" spans="1:3">
      <c r="A29" t="s">
        <v>244</v>
      </c>
      <c r="C29">
        <v>12558</v>
      </c>
    </row>
    <row r="30" spans="1:3">
      <c r="A30" t="s">
        <v>245</v>
      </c>
      <c r="C30">
        <v>4265</v>
      </c>
    </row>
    <row r="31" spans="1:3">
      <c r="A31" s="5" t="s">
        <v>246</v>
      </c>
      <c r="C31">
        <f>SUBTOTAL(9,C29:C30)</f>
        <v>16823</v>
      </c>
    </row>
  </sheetData>
  <autoFilter ref="A1:I22">
    <filterColumn colId="3">
      <filters>
        <filter val="401.00"/>
        <filter val="554.00"/>
        <filter val="559.00"/>
        <filter val="561.00"/>
        <filter val="686.00"/>
        <filter val="792.00"/>
        <filter val="1,074.00"/>
        <filter val="1,091.00"/>
        <filter val="1,102.00"/>
        <filter val="1,138.00"/>
        <filter val="2,216.00"/>
        <filter val="1,350.00"/>
        <filter val="1,383.00"/>
        <filter val="1,68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247</v>
      </c>
      <c r="B1" s="2" t="s">
        <v>248</v>
      </c>
      <c r="C1" s="2" t="s">
        <v>249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  <c r="U1" s="2" t="s">
        <v>263</v>
      </c>
    </row>
    <row r="2" s="1" customFormat="1" spans="1:21">
      <c r="A2" s="1" t="s">
        <v>205</v>
      </c>
      <c r="B2" s="1" t="s">
        <v>210</v>
      </c>
      <c r="C2" s="1" t="s">
        <v>206</v>
      </c>
      <c r="D2" s="1" t="s">
        <v>208</v>
      </c>
      <c r="E2" s="1" t="s">
        <v>264</v>
      </c>
      <c r="F2" s="1" t="s">
        <v>210</v>
      </c>
      <c r="G2" s="1" t="s">
        <v>195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73</v>
      </c>
      <c r="T2" s="1" t="s">
        <v>273</v>
      </c>
      <c r="U2" s="1" t="s">
        <v>274</v>
      </c>
    </row>
    <row r="3" s="1" customFormat="1" spans="1:21">
      <c r="A3" s="1" t="s">
        <v>223</v>
      </c>
      <c r="B3" s="1" t="s">
        <v>210</v>
      </c>
      <c r="C3" s="1" t="s">
        <v>224</v>
      </c>
      <c r="D3" s="1" t="s">
        <v>226</v>
      </c>
      <c r="E3" s="1" t="s">
        <v>275</v>
      </c>
      <c r="F3" s="1" t="s">
        <v>210</v>
      </c>
      <c r="G3" s="1" t="s">
        <v>195</v>
      </c>
      <c r="H3" s="1" t="s">
        <v>265</v>
      </c>
      <c r="I3" s="1" t="s">
        <v>276</v>
      </c>
      <c r="J3" s="1" t="s">
        <v>267</v>
      </c>
      <c r="K3" s="1" t="s">
        <v>276</v>
      </c>
      <c r="L3" s="1" t="s">
        <v>276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277</v>
      </c>
      <c r="S3" s="1" t="s">
        <v>73</v>
      </c>
      <c r="T3" s="1" t="s">
        <v>273</v>
      </c>
      <c r="U3" s="1" t="s">
        <v>274</v>
      </c>
    </row>
    <row r="4" s="1" customFormat="1" spans="1:21">
      <c r="A4" s="1" t="s">
        <v>200</v>
      </c>
      <c r="B4" s="1" t="s">
        <v>165</v>
      </c>
      <c r="C4" s="1" t="s">
        <v>201</v>
      </c>
      <c r="D4" s="1" t="s">
        <v>278</v>
      </c>
      <c r="E4" s="1" t="s">
        <v>279</v>
      </c>
      <c r="F4" s="1" t="s">
        <v>165</v>
      </c>
      <c r="G4" s="1" t="s">
        <v>195</v>
      </c>
      <c r="H4" s="1" t="s">
        <v>265</v>
      </c>
      <c r="I4" s="1" t="s">
        <v>280</v>
      </c>
      <c r="J4" s="1" t="s">
        <v>267</v>
      </c>
      <c r="K4" s="1" t="s">
        <v>280</v>
      </c>
      <c r="L4" s="1" t="s">
        <v>280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281</v>
      </c>
      <c r="S4" s="1" t="s">
        <v>73</v>
      </c>
      <c r="T4" s="1" t="s">
        <v>273</v>
      </c>
      <c r="U4" s="1" t="s">
        <v>282</v>
      </c>
    </row>
    <row r="5" s="1" customFormat="1" spans="1:21">
      <c r="A5" s="1" t="s">
        <v>160</v>
      </c>
      <c r="B5" s="1" t="s">
        <v>142</v>
      </c>
      <c r="C5" s="1" t="s">
        <v>161</v>
      </c>
      <c r="D5" s="1" t="s">
        <v>283</v>
      </c>
      <c r="E5" s="1" t="s">
        <v>284</v>
      </c>
      <c r="F5" s="1" t="s">
        <v>159</v>
      </c>
      <c r="G5" s="1" t="s">
        <v>165</v>
      </c>
      <c r="H5" s="1" t="s">
        <v>265</v>
      </c>
      <c r="I5" s="1" t="s">
        <v>285</v>
      </c>
      <c r="J5" s="1" t="s">
        <v>267</v>
      </c>
      <c r="K5" s="1" t="s">
        <v>285</v>
      </c>
      <c r="L5" s="1" t="s">
        <v>285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286</v>
      </c>
      <c r="S5" s="1" t="s">
        <v>73</v>
      </c>
      <c r="T5" s="1" t="s">
        <v>273</v>
      </c>
      <c r="U5" s="1" t="s">
        <v>282</v>
      </c>
    </row>
    <row r="6" s="1" customFormat="1" spans="1:21">
      <c r="A6" s="1" t="s">
        <v>157</v>
      </c>
      <c r="B6" s="1" t="s">
        <v>104</v>
      </c>
      <c r="C6" s="1" t="s">
        <v>158</v>
      </c>
      <c r="D6" s="1" t="s">
        <v>278</v>
      </c>
      <c r="E6" s="1" t="s">
        <v>279</v>
      </c>
      <c r="F6" s="1" t="s">
        <v>142</v>
      </c>
      <c r="G6" s="1" t="s">
        <v>159</v>
      </c>
      <c r="H6" s="1" t="s">
        <v>265</v>
      </c>
      <c r="I6" s="1" t="s">
        <v>287</v>
      </c>
      <c r="J6" s="1" t="s">
        <v>267</v>
      </c>
      <c r="K6" s="1" t="s">
        <v>287</v>
      </c>
      <c r="L6" s="1" t="s">
        <v>287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288</v>
      </c>
      <c r="S6" s="1" t="s">
        <v>73</v>
      </c>
      <c r="T6" s="1" t="s">
        <v>273</v>
      </c>
      <c r="U6" s="1" t="s">
        <v>282</v>
      </c>
    </row>
    <row r="7" s="1" customFormat="1" spans="1:21">
      <c r="A7" s="1" t="s">
        <v>153</v>
      </c>
      <c r="B7" s="1" t="s">
        <v>104</v>
      </c>
      <c r="C7" s="1" t="s">
        <v>154</v>
      </c>
      <c r="D7" s="1" t="s">
        <v>278</v>
      </c>
      <c r="E7" s="1" t="s">
        <v>289</v>
      </c>
      <c r="F7" s="1" t="s">
        <v>104</v>
      </c>
      <c r="G7" s="1" t="s">
        <v>142</v>
      </c>
      <c r="H7" s="1" t="s">
        <v>265</v>
      </c>
      <c r="I7" s="1" t="s">
        <v>287</v>
      </c>
      <c r="J7" s="1" t="s">
        <v>267</v>
      </c>
      <c r="K7" s="1" t="s">
        <v>287</v>
      </c>
      <c r="L7" s="1" t="s">
        <v>287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290</v>
      </c>
      <c r="S7" s="1" t="s">
        <v>73</v>
      </c>
      <c r="T7" s="1" t="s">
        <v>273</v>
      </c>
      <c r="U7" s="1" t="s">
        <v>282</v>
      </c>
    </row>
    <row r="8" s="1" customFormat="1" spans="1:21">
      <c r="A8" s="1" t="s">
        <v>112</v>
      </c>
      <c r="B8" s="1" t="s">
        <v>81</v>
      </c>
      <c r="C8" s="1" t="s">
        <v>113</v>
      </c>
      <c r="D8" s="1" t="s">
        <v>278</v>
      </c>
      <c r="E8" s="1" t="s">
        <v>291</v>
      </c>
      <c r="F8" s="1" t="s">
        <v>81</v>
      </c>
      <c r="G8" s="1" t="s">
        <v>104</v>
      </c>
      <c r="H8" s="1" t="s">
        <v>265</v>
      </c>
      <c r="I8" s="1" t="s">
        <v>292</v>
      </c>
      <c r="J8" s="1" t="s">
        <v>267</v>
      </c>
      <c r="K8" s="1" t="s">
        <v>292</v>
      </c>
      <c r="L8" s="1" t="s">
        <v>292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293</v>
      </c>
      <c r="S8" s="1" t="s">
        <v>73</v>
      </c>
      <c r="T8" s="1" t="s">
        <v>273</v>
      </c>
      <c r="U8" s="1" t="s">
        <v>282</v>
      </c>
    </row>
    <row r="9" s="1" customFormat="1" spans="1:21">
      <c r="A9" s="1" t="s">
        <v>127</v>
      </c>
      <c r="B9" s="1" t="s">
        <v>81</v>
      </c>
      <c r="C9" s="1" t="s">
        <v>128</v>
      </c>
      <c r="D9" s="1" t="s">
        <v>130</v>
      </c>
      <c r="E9" s="1" t="s">
        <v>294</v>
      </c>
      <c r="F9" s="1" t="s">
        <v>81</v>
      </c>
      <c r="G9" s="1" t="s">
        <v>104</v>
      </c>
      <c r="H9" s="1" t="s">
        <v>265</v>
      </c>
      <c r="I9" s="1" t="s">
        <v>295</v>
      </c>
      <c r="J9" s="1" t="s">
        <v>267</v>
      </c>
      <c r="K9" s="1" t="s">
        <v>295</v>
      </c>
      <c r="L9" s="1" t="s">
        <v>295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296</v>
      </c>
      <c r="S9" s="1" t="s">
        <v>73</v>
      </c>
      <c r="T9" s="1" t="s">
        <v>273</v>
      </c>
      <c r="U9" s="1" t="s">
        <v>274</v>
      </c>
    </row>
    <row r="10" s="1" customFormat="1" spans="1:21">
      <c r="A10" s="1" t="s">
        <v>115</v>
      </c>
      <c r="B10" s="1" t="s">
        <v>81</v>
      </c>
      <c r="C10" s="1" t="s">
        <v>116</v>
      </c>
      <c r="D10" s="1" t="s">
        <v>278</v>
      </c>
      <c r="E10" s="1" t="s">
        <v>297</v>
      </c>
      <c r="F10" s="1" t="s">
        <v>81</v>
      </c>
      <c r="G10" s="1" t="s">
        <v>104</v>
      </c>
      <c r="H10" s="1" t="s">
        <v>265</v>
      </c>
      <c r="I10" s="1" t="s">
        <v>292</v>
      </c>
      <c r="J10" s="1" t="s">
        <v>267</v>
      </c>
      <c r="K10" s="1" t="s">
        <v>292</v>
      </c>
      <c r="L10" s="1" t="s">
        <v>292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298</v>
      </c>
      <c r="S10" s="1" t="s">
        <v>73</v>
      </c>
      <c r="T10" s="1" t="s">
        <v>273</v>
      </c>
      <c r="U10" s="1" t="s">
        <v>282</v>
      </c>
    </row>
    <row r="11" s="1" customFormat="1" spans="1:21">
      <c r="A11" s="1" t="s">
        <v>108</v>
      </c>
      <c r="B11" s="1" t="s">
        <v>92</v>
      </c>
      <c r="C11" s="1" t="s">
        <v>109</v>
      </c>
      <c r="D11" s="1" t="s">
        <v>278</v>
      </c>
      <c r="E11" s="1" t="s">
        <v>289</v>
      </c>
      <c r="F11" s="1" t="s">
        <v>81</v>
      </c>
      <c r="G11" s="1" t="s">
        <v>104</v>
      </c>
      <c r="H11" s="1" t="s">
        <v>265</v>
      </c>
      <c r="I11" s="1" t="s">
        <v>292</v>
      </c>
      <c r="J11" s="1" t="s">
        <v>267</v>
      </c>
      <c r="K11" s="1" t="s">
        <v>292</v>
      </c>
      <c r="L11" s="1" t="s">
        <v>292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299</v>
      </c>
      <c r="S11" s="1" t="s">
        <v>73</v>
      </c>
      <c r="T11" s="1" t="s">
        <v>273</v>
      </c>
      <c r="U11" s="1" t="s">
        <v>282</v>
      </c>
    </row>
    <row r="12" s="1" customFormat="1" spans="1:21">
      <c r="A12" s="1" t="s">
        <v>170</v>
      </c>
      <c r="B12" s="1" t="s">
        <v>92</v>
      </c>
      <c r="C12" s="1" t="s">
        <v>171</v>
      </c>
      <c r="D12" s="1" t="s">
        <v>173</v>
      </c>
      <c r="E12" s="1" t="s">
        <v>300</v>
      </c>
      <c r="F12" s="1" t="s">
        <v>142</v>
      </c>
      <c r="G12" s="1" t="s">
        <v>165</v>
      </c>
      <c r="H12" s="1" t="s">
        <v>265</v>
      </c>
      <c r="I12" s="1" t="s">
        <v>301</v>
      </c>
      <c r="J12" s="1" t="s">
        <v>267</v>
      </c>
      <c r="K12" s="1" t="s">
        <v>301</v>
      </c>
      <c r="L12" s="1" t="s">
        <v>301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302</v>
      </c>
      <c r="S12" s="1" t="s">
        <v>73</v>
      </c>
      <c r="T12" s="1" t="s">
        <v>273</v>
      </c>
      <c r="U12" s="1" t="s">
        <v>274</v>
      </c>
    </row>
    <row r="13" s="1" customFormat="1" spans="1:21">
      <c r="A13" s="1" t="s">
        <v>97</v>
      </c>
      <c r="B13" s="1" t="s">
        <v>92</v>
      </c>
      <c r="C13" s="1" t="s">
        <v>98</v>
      </c>
      <c r="D13" s="1" t="s">
        <v>278</v>
      </c>
      <c r="E13" s="1" t="s">
        <v>297</v>
      </c>
      <c r="F13" s="1" t="s">
        <v>92</v>
      </c>
      <c r="G13" s="1" t="s">
        <v>81</v>
      </c>
      <c r="H13" s="1" t="s">
        <v>265</v>
      </c>
      <c r="I13" s="1" t="s">
        <v>303</v>
      </c>
      <c r="J13" s="1" t="s">
        <v>267</v>
      </c>
      <c r="K13" s="1" t="s">
        <v>303</v>
      </c>
      <c r="L13" s="1" t="s">
        <v>303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304</v>
      </c>
      <c r="S13" s="1" t="s">
        <v>73</v>
      </c>
      <c r="T13" s="1" t="s">
        <v>273</v>
      </c>
      <c r="U13" s="1" t="s">
        <v>282</v>
      </c>
    </row>
    <row r="14" s="1" customFormat="1" spans="1:21">
      <c r="A14" s="1" t="s">
        <v>87</v>
      </c>
      <c r="B14" s="1" t="s">
        <v>80</v>
      </c>
      <c r="C14" s="1" t="s">
        <v>88</v>
      </c>
      <c r="D14" s="1" t="s">
        <v>278</v>
      </c>
      <c r="E14" s="1" t="s">
        <v>289</v>
      </c>
      <c r="F14" s="1" t="s">
        <v>92</v>
      </c>
      <c r="G14" s="1" t="s">
        <v>81</v>
      </c>
      <c r="H14" s="1" t="s">
        <v>265</v>
      </c>
      <c r="I14" s="1" t="s">
        <v>303</v>
      </c>
      <c r="J14" s="1" t="s">
        <v>267</v>
      </c>
      <c r="K14" s="1" t="s">
        <v>303</v>
      </c>
      <c r="L14" s="1" t="s">
        <v>303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305</v>
      </c>
      <c r="S14" s="1" t="s">
        <v>73</v>
      </c>
      <c r="T14" s="1" t="s">
        <v>273</v>
      </c>
      <c r="U14" s="1" t="s">
        <v>282</v>
      </c>
    </row>
    <row r="15" s="1" customFormat="1" spans="1:21">
      <c r="A15" s="1" t="s">
        <v>100</v>
      </c>
      <c r="B15" s="1" t="s">
        <v>103</v>
      </c>
      <c r="C15" s="1" t="s">
        <v>101</v>
      </c>
      <c r="D15" s="1" t="s">
        <v>278</v>
      </c>
      <c r="E15" s="1" t="s">
        <v>279</v>
      </c>
      <c r="F15" s="1" t="s">
        <v>80</v>
      </c>
      <c r="G15" s="1" t="s">
        <v>104</v>
      </c>
      <c r="H15" s="1" t="s">
        <v>265</v>
      </c>
      <c r="I15" s="1" t="s">
        <v>306</v>
      </c>
      <c r="J15" s="1" t="s">
        <v>267</v>
      </c>
      <c r="K15" s="1" t="s">
        <v>306</v>
      </c>
      <c r="L15" s="1" t="s">
        <v>306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307</v>
      </c>
      <c r="S15" s="1" t="s">
        <v>73</v>
      </c>
      <c r="T15" s="1" t="s">
        <v>273</v>
      </c>
      <c r="U15" s="1" t="s">
        <v>282</v>
      </c>
    </row>
    <row r="16" s="1" customFormat="1" spans="1:21">
      <c r="A16" s="1" t="s">
        <v>147</v>
      </c>
      <c r="B16" s="1" t="s">
        <v>103</v>
      </c>
      <c r="C16" s="1" t="s">
        <v>148</v>
      </c>
      <c r="D16" s="1" t="s">
        <v>278</v>
      </c>
      <c r="E16" s="1" t="s">
        <v>308</v>
      </c>
      <c r="F16" s="1" t="s">
        <v>80</v>
      </c>
      <c r="G16" s="1" t="s">
        <v>142</v>
      </c>
      <c r="H16" s="1" t="s">
        <v>265</v>
      </c>
      <c r="I16" s="1" t="s">
        <v>309</v>
      </c>
      <c r="J16" s="1" t="s">
        <v>267</v>
      </c>
      <c r="K16" s="1" t="s">
        <v>309</v>
      </c>
      <c r="L16" s="1" t="s">
        <v>309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310</v>
      </c>
      <c r="S16" s="1" t="s">
        <v>73</v>
      </c>
      <c r="T16" s="1" t="s">
        <v>273</v>
      </c>
      <c r="U16" s="1" t="s">
        <v>282</v>
      </c>
    </row>
    <row r="17" s="1" customFormat="1" spans="1:21">
      <c r="A17" s="1" t="s">
        <v>190</v>
      </c>
      <c r="B17" s="1" t="s">
        <v>103</v>
      </c>
      <c r="C17" s="1" t="s">
        <v>191</v>
      </c>
      <c r="D17" s="1" t="s">
        <v>193</v>
      </c>
      <c r="E17" s="1" t="s">
        <v>311</v>
      </c>
      <c r="F17" s="1" t="s">
        <v>165</v>
      </c>
      <c r="G17" s="1" t="s">
        <v>195</v>
      </c>
      <c r="H17" s="1" t="s">
        <v>265</v>
      </c>
      <c r="I17" s="1" t="s">
        <v>312</v>
      </c>
      <c r="J17" s="1" t="s">
        <v>267</v>
      </c>
      <c r="K17" s="1" t="s">
        <v>312</v>
      </c>
      <c r="L17" s="1" t="s">
        <v>312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313</v>
      </c>
      <c r="S17" s="1" t="s">
        <v>73</v>
      </c>
      <c r="T17" s="1" t="s">
        <v>273</v>
      </c>
      <c r="U17" s="1" t="s">
        <v>282</v>
      </c>
    </row>
    <row r="18" s="1" customFormat="1" spans="1:21">
      <c r="A18" s="1" t="s">
        <v>70</v>
      </c>
      <c r="B18" s="1" t="s">
        <v>79</v>
      </c>
      <c r="C18" s="1" t="s">
        <v>71</v>
      </c>
      <c r="D18" s="1" t="s">
        <v>314</v>
      </c>
      <c r="E18" s="1" t="s">
        <v>315</v>
      </c>
      <c r="F18" s="1" t="s">
        <v>80</v>
      </c>
      <c r="G18" s="1" t="s">
        <v>81</v>
      </c>
      <c r="H18" s="1" t="s">
        <v>265</v>
      </c>
      <c r="I18" s="1" t="s">
        <v>316</v>
      </c>
      <c r="J18" s="1" t="s">
        <v>267</v>
      </c>
      <c r="K18" s="1" t="s">
        <v>316</v>
      </c>
      <c r="L18" s="1" t="s">
        <v>316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317</v>
      </c>
      <c r="S18" s="1" t="s">
        <v>73</v>
      </c>
      <c r="T18" s="1" t="s">
        <v>273</v>
      </c>
      <c r="U18" s="1" t="s">
        <v>282</v>
      </c>
    </row>
    <row r="19" s="1" customFormat="1" spans="1:21">
      <c r="A19" s="1" t="s">
        <v>136</v>
      </c>
      <c r="B19" s="1" t="s">
        <v>141</v>
      </c>
      <c r="C19" s="1" t="s">
        <v>137</v>
      </c>
      <c r="D19" s="1" t="s">
        <v>318</v>
      </c>
      <c r="E19" s="1" t="s">
        <v>319</v>
      </c>
      <c r="F19" s="1" t="s">
        <v>92</v>
      </c>
      <c r="G19" s="1" t="s">
        <v>142</v>
      </c>
      <c r="H19" s="1" t="s">
        <v>265</v>
      </c>
      <c r="I19" s="1" t="s">
        <v>320</v>
      </c>
      <c r="J19" s="1" t="s">
        <v>267</v>
      </c>
      <c r="K19" s="1" t="s">
        <v>320</v>
      </c>
      <c r="L19" s="1" t="s">
        <v>320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321</v>
      </c>
      <c r="S19" s="1" t="s">
        <v>73</v>
      </c>
      <c r="T19" s="1" t="s">
        <v>273</v>
      </c>
      <c r="U19" s="1" t="s">
        <v>282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2022-07-05T03:23:18Z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A2D37B04A5DF43BAAEB9A04CCED5A53A</vt:lpwstr>
  </property>
</Properties>
</file>