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<sst xmlns="http://schemas.openxmlformats.org/spreadsheetml/2006/main" count="224" uniqueCount="111">
  <si>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</si>
  <si>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</si>
  <si>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</si>
  <si>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</si>
  <si>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</si>
  <si>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</si>
  <si>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</si>
  <si>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</si>
  <si>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</si>
  <si>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</si>
  <si>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</si>
  <si>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</si>
  <si>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</si>
  <si>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</si>
  <si>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</si>
  <si>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</si>
  <si>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</si>
  <si>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</si>
  <si>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</si>
  <si>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</si>
  <si>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</si>
  <si>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</si>
  <si>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</si>
  <si>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</si>
  <si>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</si>
  <si>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18140303668	</t>
  </si>
  <si>
    <t>Ctrip</t>
  </si>
  <si>
    <t>正常</t>
  </si>
  <si>
    <t>[深圳]深圳观澜湖度假酒店(24907161)</t>
  </si>
  <si>
    <t>高级豪华大床房&lt;双人入住&gt;&lt;内宾&gt;&lt;预付&gt;&lt;双早&gt;</t>
  </si>
  <si>
    <t>CNY</t>
  </si>
  <si>
    <t>关晓彤</t>
  </si>
  <si>
    <t>CA363220705CNY</t>
  </si>
  <si>
    <t>未提现</t>
  </si>
  <si>
    <t>携程开票</t>
  </si>
  <si>
    <t xml:space="preserve">	</t>
  </si>
  <si>
    <t>取消</t>
  </si>
  <si>
    <t xml:space="preserve">18153990547	</t>
  </si>
  <si>
    <t>[梅州]梅州麓湖山酒店(67856423)</t>
  </si>
  <si>
    <t>豪华大床房&lt;特惠专享&gt;&lt;双人入住&gt;&lt;日历房套餐高价值&gt;&lt;无早&gt;&lt;新酒店礼盒&gt;</t>
  </si>
  <si>
    <t>马元超</t>
  </si>
  <si>
    <t xml:space="preserve">2596355	</t>
  </si>
  <si>
    <t xml:space="preserve">1186073	</t>
  </si>
  <si>
    <t xml:space="preserve">18154039864	</t>
  </si>
  <si>
    <t>[三亚]三亚海棠湾喜来登度假酒店(68264141)</t>
  </si>
  <si>
    <t>尊贵豪华海景大床房&lt;双人入住&gt;&lt;内宾&gt;&lt;预付&gt;&lt;双早&gt;</t>
  </si>
  <si>
    <t>仇夏婷</t>
  </si>
  <si>
    <t xml:space="preserve">18155399449	</t>
  </si>
  <si>
    <t>[舟山]舟山新海景大酒店(80282237)</t>
  </si>
  <si>
    <t>商务双床房&lt;特惠专享&gt;&lt;双人入住&gt;&lt;无早&gt;</t>
  </si>
  <si>
    <t>郑琦</t>
  </si>
  <si>
    <t xml:space="preserve">2596570	</t>
  </si>
  <si>
    <t xml:space="preserve">acknowledge	</t>
  </si>
  <si>
    <t xml:space="preserve">18155452894	</t>
  </si>
  <si>
    <t>[广州]广州万富希尔顿酒店(70183562)</t>
  </si>
  <si>
    <t>希尔顿行政大床房&lt;双人入住&gt;&lt;内宾&gt;&lt;预付&gt;&lt;双早&gt;</t>
  </si>
  <si>
    <t>王国辉</t>
  </si>
  <si>
    <t xml:space="preserve">2596578	</t>
  </si>
  <si>
    <t xml:space="preserve">18158063104	</t>
  </si>
  <si>
    <t>[佛山]佛山顺德新世界酒店(67322891)</t>
  </si>
  <si>
    <t>豪华客房&lt;双人入住&gt;&lt;内宾&gt;&lt;预付&gt;&lt;无早&gt;</t>
  </si>
  <si>
    <t>黄侨龙</t>
  </si>
  <si>
    <t>，</t>
  </si>
  <si>
    <t>A220705092634481</t>
  </si>
  <si>
    <t>A220705092833481</t>
  </si>
  <si>
    <t>A220705092902481</t>
  </si>
  <si>
    <t>CNY / HKD 当前参考汇率: 1.172086201</t>
  </si>
  <si>
    <t>总计： 791.08 CNY/
927.21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</si>
  <si>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</si>
  <si>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</si>
  <si>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</si>
  <si>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</si>
  <si>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</si>
  <si>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</si>
  <si>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</si>
  <si>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</si>
  <si>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</si>
  <si>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</si>
  <si>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</si>
  <si>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</si>
  <si>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</si>
  <si>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</si>
  <si>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</si>
  <si>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</si>
  <si>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</si>
  <si>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</si>
  <si>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2022-06-19</t>
  </si>
  <si>
    <t>2596799</t>
  </si>
  <si>
    <t>佛山顺德新世界酒店</t>
  </si>
  <si>
    <t>2022-06-20</t>
  </si>
  <si>
    <t>退房日周结</t>
  </si>
  <si>
    <t>287.85</t>
  </si>
  <si>
    <t>RMB</t>
  </si>
  <si>
    <t>0</t>
  </si>
  <si>
    <t>0.00</t>
  </si>
  <si>
    <t>携程国内直连(DD)</t>
  </si>
  <si>
    <t>01.011249</t>
  </si>
  <si>
    <t>2022-06-19 21:41:21</t>
  </si>
  <si>
    <t>否</t>
  </si>
  <si>
    <t>汇智国际旅游发展有限公司</t>
  </si>
  <si>
    <t>直连</t>
  </si>
  <si>
    <t>2596570</t>
  </si>
  <si>
    <t>舟山新海景大酒店</t>
  </si>
  <si>
    <t>135.00</t>
  </si>
  <si>
    <t>2022-06-19 16:22:38</t>
  </si>
  <si>
    <t>直采</t>
  </si>
  <si>
    <t>2596355</t>
  </si>
  <si>
    <t>梅州麓湖山酒店</t>
  </si>
  <si>
    <t>368.23</t>
  </si>
  <si>
    <t>2022-06-19 10:44:03</t>
  </si>
  <si>
    <t>Saas酒店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</si>
</sst>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44731</v>
      </c>
      <c r="G2" s="6">
        <v>44732</v>
      </c>
      <c r="H2" s="4">
        <v>1</v>
      </c>
      <c r="I2" s="4">
        <v>1</v>
      </c>
      <c r="J2" s="4">
        <v>1</v>
      </c>
      <c r="K2" s="4" t="s">
        <v>30</v>
      </c>
      <c r="L2" s="4">
        <v>538.33</v>
      </c>
      <c r="M2" s="4">
        <v>538.33</v>
      </c>
      <c r="N2" s="4" t="s">
        <v>31</v>
      </c>
      <c r="O2" s="4" t="s">
        <v>32</v>
      </c>
      <c r="P2" s="4" t="s">
        <v>33</v>
      </c>
      <c r="Q2" s="4">
        <v>0</v>
      </c>
      <c r="R2" s="7">
        <v>44729</v>
      </c>
      <c r="S2" s="6">
        <v>44747</v>
      </c>
      <c r="T2" s="4" t="s">
        <v>34</v>
      </c>
      <c r="U2" s="4">
        <v>538.33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44731</v>
      </c>
      <c r="G3" s="6">
        <v>44732</v>
      </c>
      <c r="H3" s="4">
        <v>1</v>
      </c>
      <c r="I3" s="4">
        <v>1</v>
      </c>
      <c r="J3" s="4">
        <v>1</v>
      </c>
      <c r="K3" s="4" t="s">
        <v>30</v>
      </c>
      <c r="L3" s="4">
        <v>-538.33</v>
      </c>
      <c r="M3" s="4">
        <v>-538.33</v>
      </c>
      <c r="N3" s="4" t="s">
        <v>31</v>
      </c>
      <c r="O3" s="4" t="s">
        <v>32</v>
      </c>
      <c r="P3" s="4" t="s">
        <v>33</v>
      </c>
      <c r="Q3" s="4">
        <v>0</v>
      </c>
      <c r="R3" s="7">
        <v>44729</v>
      </c>
      <c r="S3" s="6">
        <v>44747</v>
      </c>
      <c r="T3" s="4" t="s">
        <v>34</v>
      </c>
      <c r="U3" s="4">
        <v>-538.33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44731</v>
      </c>
      <c r="G4" s="6">
        <v>44732</v>
      </c>
      <c r="H4" s="4">
        <v>1</v>
      </c>
      <c r="I4" s="4">
        <v>1</v>
      </c>
      <c r="J4" s="4">
        <v>1</v>
      </c>
      <c r="K4" s="4" t="s">
        <v>30</v>
      </c>
      <c r="L4" s="4">
        <v>368.23</v>
      </c>
      <c r="M4" s="4">
        <v>368.23</v>
      </c>
      <c r="N4" s="4" t="s">
        <v>40</v>
      </c>
      <c r="O4" s="4" t="s">
        <v>32</v>
      </c>
      <c r="P4" s="4" t="s">
        <v>33</v>
      </c>
      <c r="Q4" s="4">
        <v>0</v>
      </c>
      <c r="R4" s="7">
        <v>44731</v>
      </c>
      <c r="S4" s="6">
        <v>44747</v>
      </c>
      <c r="T4" s="4" t="s">
        <v>34</v>
      </c>
      <c r="U4" s="4">
        <v>368.23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44731</v>
      </c>
      <c r="G5" s="6">
        <v>44732</v>
      </c>
      <c r="H5" s="4">
        <v>1</v>
      </c>
      <c r="I5" s="4">
        <v>1</v>
      </c>
      <c r="J5" s="4">
        <v>1</v>
      </c>
      <c r="K5" s="4" t="s">
        <v>30</v>
      </c>
      <c r="L5" s="4">
        <v>716.09</v>
      </c>
      <c r="M5" s="4">
        <v>716.09</v>
      </c>
      <c r="N5" s="4" t="s">
        <v>46</v>
      </c>
      <c r="O5" s="4" t="s">
        <v>32</v>
      </c>
      <c r="P5" s="4" t="s">
        <v>33</v>
      </c>
      <c r="Q5" s="4">
        <v>0</v>
      </c>
      <c r="R5" s="7">
        <v>44731</v>
      </c>
      <c r="S5" s="6">
        <v>44747</v>
      </c>
      <c r="T5" s="4" t="s">
        <v>34</v>
      </c>
      <c r="U5" s="4">
        <v>716.09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36</v>
      </c>
      <c r="D6" s="4" t="s">
        <v>44</v>
      </c>
      <c r="E6" s="4" t="s">
        <v>45</v>
      </c>
      <c r="F6" s="6">
        <v>44731</v>
      </c>
      <c r="G6" s="6">
        <v>44732</v>
      </c>
      <c r="H6" s="4">
        <v>1</v>
      </c>
      <c r="I6" s="4">
        <v>1</v>
      </c>
      <c r="J6" s="4">
        <v>1</v>
      </c>
      <c r="K6" s="4" t="s">
        <v>30</v>
      </c>
      <c r="L6" s="4">
        <v>-716.09</v>
      </c>
      <c r="M6" s="4">
        <v>-716.09</v>
      </c>
      <c r="N6" s="4" t="s">
        <v>46</v>
      </c>
      <c r="O6" s="4" t="s">
        <v>32</v>
      </c>
      <c r="P6" s="4" t="s">
        <v>33</v>
      </c>
      <c r="Q6" s="4">
        <v>0</v>
      </c>
      <c r="R6" s="7">
        <v>44731</v>
      </c>
      <c r="S6" s="6">
        <v>44747</v>
      </c>
      <c r="T6" s="4" t="s">
        <v>34</v>
      </c>
      <c r="U6" s="4">
        <v>-716.09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44731</v>
      </c>
      <c r="G7" s="6">
        <v>44732</v>
      </c>
      <c r="H7" s="4">
        <v>1</v>
      </c>
      <c r="I7" s="4">
        <v>1</v>
      </c>
      <c r="J7" s="4">
        <v>1</v>
      </c>
      <c r="K7" s="4" t="s">
        <v>30</v>
      </c>
      <c r="L7" s="4">
        <v>135</v>
      </c>
      <c r="M7" s="4">
        <v>135</v>
      </c>
      <c r="N7" s="4" t="s">
        <v>50</v>
      </c>
      <c r="O7" s="4" t="s">
        <v>32</v>
      </c>
      <c r="P7" s="4" t="s">
        <v>33</v>
      </c>
      <c r="Q7" s="4">
        <v>0</v>
      </c>
      <c r="R7" s="7">
        <v>44731</v>
      </c>
      <c r="S7" s="6">
        <v>44747</v>
      </c>
      <c r="T7" s="4" t="s">
        <v>34</v>
      </c>
      <c r="U7" s="4">
        <v>135</v>
      </c>
      <c r="V7" s="4">
        <v>0</v>
      </c>
      <c r="W7" s="4">
        <v>0</v>
      </c>
      <c r="X7" s="4" t="s">
        <v>51</v>
      </c>
      <c r="Y7" s="4" t="s">
        <v>52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44731</v>
      </c>
      <c r="G8" s="6">
        <v>44732</v>
      </c>
      <c r="H8" s="4">
        <v>1</v>
      </c>
      <c r="I8" s="4">
        <v>1</v>
      </c>
      <c r="J8" s="4">
        <v>1</v>
      </c>
      <c r="K8" s="4" t="s">
        <v>30</v>
      </c>
      <c r="L8" s="4">
        <v>1102.92</v>
      </c>
      <c r="M8" s="4">
        <v>1102.92</v>
      </c>
      <c r="N8" s="4" t="s">
        <v>56</v>
      </c>
      <c r="O8" s="4" t="s">
        <v>32</v>
      </c>
      <c r="P8" s="4" t="s">
        <v>33</v>
      </c>
      <c r="Q8" s="4">
        <v>0</v>
      </c>
      <c r="R8" s="7">
        <v>44731</v>
      </c>
      <c r="S8" s="6">
        <v>44747</v>
      </c>
      <c r="T8" s="4" t="s">
        <v>34</v>
      </c>
      <c r="U8" s="4">
        <v>1102.92</v>
      </c>
      <c r="V8" s="4">
        <v>0</v>
      </c>
      <c r="W8" s="4">
        <v>0</v>
      </c>
      <c r="X8" s="4" t="s">
        <v>57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36</v>
      </c>
      <c r="D9" s="4" t="s">
        <v>54</v>
      </c>
      <c r="E9" s="4" t="s">
        <v>55</v>
      </c>
      <c r="F9" s="6">
        <v>44731</v>
      </c>
      <c r="G9" s="6">
        <v>44732</v>
      </c>
      <c r="H9" s="4">
        <v>1</v>
      </c>
      <c r="I9" s="4">
        <v>1</v>
      </c>
      <c r="J9" s="4">
        <v>1</v>
      </c>
      <c r="K9" s="4" t="s">
        <v>30</v>
      </c>
      <c r="L9" s="4">
        <v>-1102.92</v>
      </c>
      <c r="M9" s="4">
        <v>-1102.92</v>
      </c>
      <c r="N9" s="4" t="s">
        <v>56</v>
      </c>
      <c r="O9" s="4" t="s">
        <v>32</v>
      </c>
      <c r="P9" s="4" t="s">
        <v>33</v>
      </c>
      <c r="Q9" s="4">
        <v>0</v>
      </c>
      <c r="R9" s="7">
        <v>44731</v>
      </c>
      <c r="S9" s="6">
        <v>44747</v>
      </c>
      <c r="T9" s="4" t="s">
        <v>34</v>
      </c>
      <c r="U9" s="4">
        <v>-1102.92</v>
      </c>
      <c r="V9" s="4">
        <v>0</v>
      </c>
      <c r="W9" s="4">
        <v>0</v>
      </c>
      <c r="X9" s="4" t="s">
        <v>57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44731</v>
      </c>
      <c r="G10" s="6">
        <v>44732</v>
      </c>
      <c r="H10" s="4">
        <v>1</v>
      </c>
      <c r="I10" s="4">
        <v>1</v>
      </c>
      <c r="J10" s="4">
        <v>1</v>
      </c>
      <c r="K10" s="4" t="s">
        <v>30</v>
      </c>
      <c r="L10" s="4">
        <v>287.85</v>
      </c>
      <c r="M10" s="4">
        <v>287.85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44731</v>
      </c>
      <c r="S10" s="6">
        <v>44747</v>
      </c>
      <c r="T10" s="4" t="s">
        <v>34</v>
      </c>
      <c r="U10" s="4">
        <v>287.85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3" sqref="A13:E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hidden="1" spans="1:9">
      <c r="A2" s="5">
        <v>18140303668</v>
      </c>
      <c r="B2" s="6">
        <v>44731</v>
      </c>
      <c r="C2" s="6">
        <v>44732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18153990547</v>
      </c>
      <c r="B3" s="6">
        <v>44731</v>
      </c>
      <c r="C3" s="6">
        <v>44732</v>
      </c>
      <c r="D3" s="4">
        <v>368.23</v>
      </c>
      <c r="E3" s="4" t="str">
        <f>VLOOKUP(A3,HOP!A:L,12,0)</f>
        <v>368.23</v>
      </c>
      <c r="F3" s="4" t="str">
        <f>VLOOKUP(A3,HOP!A:C,3,0)</f>
        <v>2596355</v>
      </c>
      <c r="G3" s="4">
        <f>D3-E3</f>
        <v>0</v>
      </c>
      <c r="H3" s="4" t="str">
        <f>$H$1&amp;F3</f>
        <v>，2596355</v>
      </c>
      <c r="I3" s="4" t="str">
        <f>VLOOKUP(A3,HOP!A:U,21,0)</f>
        <v>Saas酒店</v>
      </c>
    </row>
    <row r="4" s="4" customFormat="1" hidden="1" spans="1:9">
      <c r="A4" s="5">
        <v>18154039864</v>
      </c>
      <c r="B4" s="6">
        <v>44731</v>
      </c>
      <c r="C4" s="6">
        <v>44732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18155399449</v>
      </c>
      <c r="B5" s="6">
        <v>44731</v>
      </c>
      <c r="C5" s="6">
        <v>44732</v>
      </c>
      <c r="D5" s="4">
        <v>135</v>
      </c>
      <c r="E5" s="4" t="str">
        <f>VLOOKUP(A5,HOP!A:L,12,0)</f>
        <v>135.00</v>
      </c>
      <c r="F5" s="4" t="str">
        <f>VLOOKUP(A5,HOP!A:C,3,0)</f>
        <v>2596570</v>
      </c>
      <c r="G5" s="4">
        <f>D5-E5</f>
        <v>0</v>
      </c>
      <c r="H5" s="4" t="str">
        <f>$H$1&amp;F5</f>
        <v>，2596570</v>
      </c>
      <c r="I5" s="4" t="str">
        <f>VLOOKUP(A5,HOP!A:U,21,0)</f>
        <v>直采</v>
      </c>
    </row>
    <row r="6" s="4" customFormat="1" hidden="1" spans="1:9">
      <c r="A6" s="5">
        <v>18155452894</v>
      </c>
      <c r="B6" s="6">
        <v>44731</v>
      </c>
      <c r="C6" s="6">
        <v>44732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7" s="4" customFormat="1" spans="1:9">
      <c r="A7" s="5">
        <v>18158063104</v>
      </c>
      <c r="B7" s="6">
        <v>44731</v>
      </c>
      <c r="C7" s="6">
        <v>44732</v>
      </c>
      <c r="D7" s="4">
        <v>287.85</v>
      </c>
      <c r="E7" s="4" t="str">
        <f>VLOOKUP(A7,HOP!A:L,12,0)</f>
        <v>287.85</v>
      </c>
      <c r="F7" s="4" t="str">
        <f>VLOOKUP(A7,HOP!A:C,3,0)</f>
        <v>2596799</v>
      </c>
      <c r="G7" s="4">
        <f>D7-E7</f>
        <v>0</v>
      </c>
      <c r="H7" s="4" t="str">
        <f>$H$1&amp;F7</f>
        <v>，2596799</v>
      </c>
      <c r="I7" s="4" t="str">
        <f>VLOOKUP(A7,HOP!A:U,21,0)</f>
        <v>直连</v>
      </c>
    </row>
    <row r="9" spans="4:4">
      <c r="D9" s="4">
        <f>SUM(D2:D8)</f>
        <v>791.08</v>
      </c>
    </row>
    <row r="13" spans="1:5">
      <c r="A13" s="4" t="s">
        <v>63</v>
      </c>
      <c r="D13" s="4">
        <v>135</v>
      </c>
      <c r="E13" s="4">
        <v>158.23</v>
      </c>
    </row>
    <row r="14" spans="1:5">
      <c r="A14" s="4" t="s">
        <v>64</v>
      </c>
      <c r="D14" s="4">
        <v>287.85</v>
      </c>
      <c r="E14" s="4">
        <v>337.38</v>
      </c>
    </row>
    <row r="15" spans="1:5">
      <c r="A15" s="4" t="s">
        <v>65</v>
      </c>
      <c r="D15" s="4">
        <v>368.23</v>
      </c>
      <c r="E15" s="4">
        <v>431.6</v>
      </c>
    </row>
    <row r="16" spans="1:5">
      <c r="A16" s="4" t="s">
        <v>66</v>
      </c>
      <c r="D16" s="4">
        <f>SUBTOTAL(9,D13:D15)</f>
        <v>791.08</v>
      </c>
      <c r="E16" s="4">
        <f>SUBTOTAL(9,E13:E15)</f>
        <v>927.21</v>
      </c>
    </row>
    <row r="17" spans="1:1">
      <c r="A17" s="4" t="s">
        <v>67</v>
      </c>
    </row>
  </sheetData>
  <autoFilter ref="A1:XFD9">
    <filterColumn colId="3">
      <filters blank="1">
        <filter val="368.23"/>
        <filter val="135"/>
        <filter val="287.85"/>
        <filter val="791.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</row>
    <row r="2" s="1" customFormat="1" spans="1:21">
      <c r="A2" s="3">
        <v>18158063104</v>
      </c>
      <c r="B2" s="1" t="s">
        <v>86</v>
      </c>
      <c r="C2" s="1" t="s">
        <v>87</v>
      </c>
      <c r="D2" s="1" t="s">
        <v>88</v>
      </c>
      <c r="E2" s="1" t="s">
        <v>61</v>
      </c>
      <c r="F2" s="1" t="s">
        <v>86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</row>
    <row r="3" s="1" customFormat="1" spans="1:21">
      <c r="A3" s="3">
        <v>18155399449</v>
      </c>
      <c r="B3" s="1" t="s">
        <v>86</v>
      </c>
      <c r="C3" s="1" t="s">
        <v>101</v>
      </c>
      <c r="D3" s="1" t="s">
        <v>102</v>
      </c>
      <c r="E3" s="1" t="s">
        <v>50</v>
      </c>
      <c r="F3" s="1" t="s">
        <v>86</v>
      </c>
      <c r="G3" s="1" t="s">
        <v>89</v>
      </c>
      <c r="H3" s="1" t="s">
        <v>90</v>
      </c>
      <c r="I3" s="1" t="s">
        <v>103</v>
      </c>
      <c r="J3" s="1" t="s">
        <v>92</v>
      </c>
      <c r="K3" s="1" t="s">
        <v>103</v>
      </c>
      <c r="L3" s="1" t="s">
        <v>103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104</v>
      </c>
      <c r="S3" s="1" t="s">
        <v>98</v>
      </c>
      <c r="T3" s="1" t="s">
        <v>99</v>
      </c>
      <c r="U3" s="1" t="s">
        <v>105</v>
      </c>
    </row>
    <row r="4" s="1" customFormat="1" spans="1:21">
      <c r="A4" s="3">
        <v>18153990547</v>
      </c>
      <c r="B4" s="1" t="s">
        <v>86</v>
      </c>
      <c r="C4" s="1" t="s">
        <v>106</v>
      </c>
      <c r="D4" s="1" t="s">
        <v>107</v>
      </c>
      <c r="E4" s="1" t="s">
        <v>40</v>
      </c>
      <c r="F4" s="1" t="s">
        <v>86</v>
      </c>
      <c r="G4" s="1" t="s">
        <v>89</v>
      </c>
      <c r="H4" s="1" t="s">
        <v>90</v>
      </c>
      <c r="I4" s="1" t="s">
        <v>108</v>
      </c>
      <c r="J4" s="1" t="s">
        <v>92</v>
      </c>
      <c r="K4" s="1" t="s">
        <v>108</v>
      </c>
      <c r="L4" s="1" t="s">
        <v>108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109</v>
      </c>
      <c r="S4" s="1" t="s">
        <v>98</v>
      </c>
      <c r="T4" s="1" t="s">
        <v>99</v>
      </c>
      <c r="U4" s="1" t="s">
        <v>110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2022-07-05T01:16:21Z</dcterms:created>
  <dcterms:modified xsi:type="dcterms:W3CDTF">2022-07-05T01:26:01Z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5A1C45B8A1434663A26DD322C5D0BA0D</vt:lpwstr>
  </property>
  <property fmtid="{D5CDD505-2E9C-101B-9397-08002B2CF9AE}" pid="3" name="KSOProductBuildVer">
    <vt:lpwstr>2052-11.1.0.11830</vt:lpwstr>
  </property>
</Properties>
</file>