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<sst xmlns="http://schemas.openxmlformats.org/spreadsheetml/2006/main" count="654" uniqueCount="279">
  <si>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</si>
  <si>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</si>
  <si>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</si>
  <si>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</si>
  <si>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</si>
  <si>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</si>
  <si>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</si>
  <si>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</si>
  <si>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</si>
  <si>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</si>
  <si>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</si>
  <si>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</si>
  <si>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</si>
  <si>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</si>
  <si>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</si>
  <si>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</si>
  <si>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</si>
  <si>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</si>
  <si>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</si>
  <si>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</si>
  <si>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</si>
  <si>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</si>
  <si>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</si>
  <si>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</si>
  <si>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</si>
  <si>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17829834068	</t>
  </si>
  <si>
    <t>Ctrip</t>
  </si>
  <si>
    <t>正常</t>
  </si>
  <si>
    <t>[马卡蒂]马尼拉半岛酒店（多用途酒店）(The Peninsula Manila (Multi Use Hotel))(37213822)</t>
  </si>
  <si>
    <t>豪华特大床房&lt;不退款&gt;&lt;2人入住&gt;</t>
  </si>
  <si>
    <t>USD</t>
  </si>
  <si>
    <t>Aurora Z Rivera/Maria,Aurora Z Rivera/Maria</t>
  </si>
  <si>
    <t>CA5326220705USD</t>
  </si>
  <si>
    <t>未提现</t>
  </si>
  <si>
    <t>携程开票</t>
  </si>
  <si>
    <t xml:space="preserve">2520115	</t>
  </si>
  <si>
    <t xml:space="preserve">28376893	</t>
  </si>
  <si>
    <t xml:space="preserve">17921160521	</t>
  </si>
  <si>
    <t>[卡姆登]伦敦布卢姆斯伯里假日酒店及度假村(Holiday Inn London Bloomsbury)(37206551)</t>
  </si>
  <si>
    <t>双床房&lt;2人入住&gt;&lt;不退款&gt;</t>
  </si>
  <si>
    <t>Davies/Coran</t>
  </si>
  <si>
    <t xml:space="preserve">2547486	</t>
  </si>
  <si>
    <t xml:space="preserve">24316555	</t>
  </si>
  <si>
    <t xml:space="preserve">17972513077	</t>
  </si>
  <si>
    <t>[维也纳]维也纳美泉宫星辰酒店(Star Inn Hotel Wien Schonbrunn)(37201999)</t>
  </si>
  <si>
    <t>标准双人房&lt;不退款&gt;&lt;2人入住&gt;</t>
  </si>
  <si>
    <t>Gamsjaeger/Lara,Orasche/Victoria</t>
  </si>
  <si>
    <t xml:space="preserve">2559364	</t>
  </si>
  <si>
    <t xml:space="preserve">44573991	</t>
  </si>
  <si>
    <t xml:space="preserve">18046935919	</t>
  </si>
  <si>
    <t>[新加坡]新加坡巴耶利峇寰庭商旅酒店 (Staycation Approved)(SG Clean)(Aqueen Hotel Paya Lebar Singapore (Staycation Approved)(SG Clean))(37208176)</t>
  </si>
  <si>
    <t>高级房&lt;不退款&gt;&lt;2人入住&gt;</t>
  </si>
  <si>
    <t>ONG/LI XUAN FELICIA,CHAI/WAI FAN</t>
  </si>
  <si>
    <t xml:space="preserve">2575580	</t>
  </si>
  <si>
    <t xml:space="preserve">14903225-1	</t>
  </si>
  <si>
    <t xml:space="preserve">18091937280	</t>
  </si>
  <si>
    <t>[西雅图]玛尔圭酒店(MarQueen Hotel)(70661517)</t>
  </si>
  <si>
    <t>豪华客房, 1 张特大床&lt;不退款&gt;&lt;2人入住&gt;</t>
  </si>
  <si>
    <t>Beutler/Benjamin</t>
  </si>
  <si>
    <t xml:space="preserve">	</t>
  </si>
  <si>
    <t xml:space="preserve">39409SE022794	</t>
  </si>
  <si>
    <t xml:space="preserve">18104787681	</t>
  </si>
  <si>
    <t>[莱克兰]Ramada By Wyndham Lakeland(39044137)</t>
  </si>
  <si>
    <t>客房(特大床)&lt;2人入住&gt;&lt;不退款&gt;&lt;早餐&gt;</t>
  </si>
  <si>
    <t>Dawson/Christina R</t>
  </si>
  <si>
    <t xml:space="preserve">2588295	</t>
  </si>
  <si>
    <t xml:space="preserve">88819457	</t>
  </si>
  <si>
    <t xml:space="preserve">18121260585	</t>
  </si>
  <si>
    <t>[尼斯]尼斯博斯科洛酒店(Boscolo Nice Hotel&amp;Spa)(39034009)</t>
  </si>
  <si>
    <t>豪华房&lt;不退款&gt;&lt;2人入住&gt;</t>
  </si>
  <si>
    <t>Fort-Williams/Michal</t>
  </si>
  <si>
    <t xml:space="preserve">55191	</t>
  </si>
  <si>
    <t xml:space="preserve">18174116827	</t>
  </si>
  <si>
    <t>[西塔科]西雅图机场皇冠假日酒店(Crowne Plaza Seattle Airport, an IHG Hotel)(37214886)</t>
  </si>
  <si>
    <t>特大床房&lt;1&gt;&lt;2人入住&gt;&lt;不退款&gt;</t>
  </si>
  <si>
    <t>ding/feng</t>
  </si>
  <si>
    <t xml:space="preserve">18199485669	</t>
  </si>
  <si>
    <t>[马里布]马里布乡村酒店(Malibu Country Inn)(37226750)</t>
  </si>
  <si>
    <t>标准房&lt;不退款&gt;&lt;2人入住&gt;</t>
  </si>
  <si>
    <t>Kim/Jeonghyun</t>
  </si>
  <si>
    <t xml:space="preserve">631262b6506b6e6fc	</t>
  </si>
  <si>
    <t xml:space="preserve">18226129984	</t>
  </si>
  <si>
    <t>[Batu Sub-District]阿斯顿因巴图(ASTON Inn Batu)(39659340)</t>
  </si>
  <si>
    <t>高级房间&lt;不退款&gt;&lt;2人入住&gt;</t>
  </si>
  <si>
    <t>Rusyidi/Adi</t>
  </si>
  <si>
    <t xml:space="preserve">2605206	</t>
  </si>
  <si>
    <t xml:space="preserve">18227059050	</t>
  </si>
  <si>
    <t>[圣地亚哥]加州套房酒店(California Suites Hotel)(46883189)</t>
  </si>
  <si>
    <t>标准房, 1 张大床房&lt;不退款&gt;&lt;2人入住&gt;</t>
  </si>
  <si>
    <t>Olivo/Carlos</t>
  </si>
  <si>
    <t xml:space="preserve">1967643370	</t>
  </si>
  <si>
    <t>取消</t>
  </si>
  <si>
    <t xml:space="preserve">18229478771	</t>
  </si>
  <si>
    <t>[柏立]曼彻斯特贝里乡村酒店(Village Hotel Manchester Bury)(39621751)</t>
  </si>
  <si>
    <t>双床房&lt;不退款&gt;&lt;2人入住&gt;</t>
  </si>
  <si>
    <t>Carr/John,Parkinson/Alex</t>
  </si>
  <si>
    <t xml:space="preserve">112168491	</t>
  </si>
  <si>
    <t xml:space="preserve">18232226346	</t>
  </si>
  <si>
    <t>[阿纳海姆]阿纳海姆希尔顿酒店(Hilton Anaheim)(37201260)</t>
  </si>
  <si>
    <t>特大床房&lt;不退款&gt;&lt;2人入住&gt;</t>
  </si>
  <si>
    <t>wang/man</t>
  </si>
  <si>
    <t xml:space="preserve">18249946231	</t>
  </si>
  <si>
    <t>[费城]费城索尼斯塔里滕豪斯广场酒店(Sonesta Philadelphia Rittenhouse Square)(44692207)</t>
  </si>
  <si>
    <t>小型客房（1张大床）&lt;不退款&gt;&lt;2人入住&gt;</t>
  </si>
  <si>
    <t>Yeoman/Greg</t>
  </si>
  <si>
    <t xml:space="preserve">18250129280	</t>
  </si>
  <si>
    <t>[欧文]达拉斯沃斯堡国际机场北舒适酒店(Comfort Inn Dfw Airport North)(37203422)</t>
  </si>
  <si>
    <t>Manriquez/Luis</t>
  </si>
  <si>
    <t xml:space="preserve">2608110	</t>
  </si>
  <si>
    <t xml:space="preserve">12563124	</t>
  </si>
  <si>
    <t xml:space="preserve">18252390963	</t>
  </si>
  <si>
    <t>[布拉德福德]布拉德福德康铂酒店(HOTEL CAMPANILE BRADFORD)(39048811)</t>
  </si>
  <si>
    <t>标准大床房&lt;不退款&gt;&lt;2人入住&gt;</t>
  </si>
  <si>
    <t>Ahmed/Abid</t>
  </si>
  <si>
    <t xml:space="preserve">2608123	</t>
  </si>
  <si>
    <t xml:space="preserve">34377UC004925	</t>
  </si>
  <si>
    <t xml:space="preserve">18252811464	</t>
  </si>
  <si>
    <t>[圣路易斯]圣路易斯球场希尔顿酒店(Hilton St. Louis at The Ballpark)(37212295)</t>
  </si>
  <si>
    <t>城景房（1张特大床）&lt;不退款&gt;&lt;2人入住&gt;</t>
  </si>
  <si>
    <t>Little/Greg Paul</t>
  </si>
  <si>
    <t xml:space="preserve">18255528014	</t>
  </si>
  <si>
    <t>[吉隆坡]吉隆坡希尔顿酒店(Hilton Kuala Lumpur)(37196974)</t>
  </si>
  <si>
    <t>Jeevan/Amos</t>
  </si>
  <si>
    <t xml:space="preserve">3271659125;272646302	</t>
  </si>
  <si>
    <t xml:space="preserve">18258931776	</t>
  </si>
  <si>
    <t>[伦敦德里]伦敦德里舒眠酒店(Sleep Inn Londonderry)(39033634)</t>
  </si>
  <si>
    <t>Silvia/Stephanie</t>
  </si>
  <si>
    <t>，</t>
  </si>
  <si>
    <t>A220705104610481</t>
  </si>
  <si>
    <t>USD / HKD 当前参考汇率: 7.84664</t>
  </si>
  <si>
    <t>总计： 3969 USD/
31143.31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</si>
  <si>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</si>
  <si>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</si>
  <si>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</si>
  <si>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</si>
  <si>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</si>
  <si>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</si>
  <si>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</si>
  <si>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</si>
  <si>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</si>
  <si>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</si>
  <si>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</si>
  <si>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</si>
  <si>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</si>
  <si>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</si>
  <si>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</si>
  <si>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</si>
  <si>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</si>
  <si>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</si>
  <si>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2022-07-01</t>
  </si>
  <si>
    <t>2608685</t>
  </si>
  <si>
    <t>伦敦德里舒眠酒店</t>
  </si>
  <si>
    <t>Silvia Stephanie</t>
  </si>
  <si>
    <t>2022-07-02</t>
  </si>
  <si>
    <t>退房日周结</t>
  </si>
  <si>
    <t>859.80</t>
  </si>
  <si>
    <t>128.00</t>
  </si>
  <si>
    <t>0</t>
  </si>
  <si>
    <t>0.00</t>
  </si>
  <si>
    <t>携程盛景国际直连</t>
  </si>
  <si>
    <t>01.010677</t>
  </si>
  <si>
    <t>2022-07-01 20:20:55</t>
  </si>
  <si>
    <t>否</t>
  </si>
  <si>
    <t>汇智国际旅游发展有限公司</t>
  </si>
  <si>
    <t>直连</t>
  </si>
  <si>
    <t>2608559</t>
  </si>
  <si>
    <t>吉隆坡希尔顿酒店</t>
  </si>
  <si>
    <t>Jeevan Amos</t>
  </si>
  <si>
    <t>725.46</t>
  </si>
  <si>
    <t>108.00</t>
  </si>
  <si>
    <t>2022-07-01 16:42:18</t>
  </si>
  <si>
    <t>2608157</t>
  </si>
  <si>
    <t>圣路易斯球场希尔顿酒店</t>
  </si>
  <si>
    <t>Little Greg Paul</t>
  </si>
  <si>
    <t>1215.81</t>
  </si>
  <si>
    <t>181.00</t>
  </si>
  <si>
    <t>2022-07-01 08:56:32</t>
  </si>
  <si>
    <t>2608123</t>
  </si>
  <si>
    <t>CAMPANILE BRADFORD</t>
  </si>
  <si>
    <t>Ahmed Abid</t>
  </si>
  <si>
    <t>376.16</t>
  </si>
  <si>
    <t>56.00</t>
  </si>
  <si>
    <t>2022-07-01 07:57:11</t>
  </si>
  <si>
    <t>2608110</t>
  </si>
  <si>
    <t>达拉斯沃斯堡国际机场北部舒适酒店</t>
  </si>
  <si>
    <t>Manriquez Luis</t>
  </si>
  <si>
    <t>685.15</t>
  </si>
  <si>
    <t>102.00</t>
  </si>
  <si>
    <t>2022-07-01 07:10:07</t>
  </si>
  <si>
    <t>2607996</t>
  </si>
  <si>
    <t>费城索尼斯塔里滕豪斯广场酒店</t>
  </si>
  <si>
    <t>Yeoman Greg</t>
  </si>
  <si>
    <t>1188.94</t>
  </si>
  <si>
    <t>177.00</t>
  </si>
  <si>
    <t>2022-07-01 01:43:45</t>
  </si>
  <si>
    <t>2022-06-29</t>
  </si>
  <si>
    <t>2606083</t>
  </si>
  <si>
    <t>阿纳海姆希尔顿酒店</t>
  </si>
  <si>
    <t>wang man</t>
  </si>
  <si>
    <t>1270.51</t>
  </si>
  <si>
    <t>189.00</t>
  </si>
  <si>
    <t>2022-06-29 09:31:42</t>
  </si>
  <si>
    <t>2022-06-28</t>
  </si>
  <si>
    <t>2605500</t>
  </si>
  <si>
    <t>曼彻斯特伯里乡村酒店</t>
  </si>
  <si>
    <t>Carr John,Parkinson Alex</t>
  </si>
  <si>
    <t>590.32</t>
  </si>
  <si>
    <t>88.00</t>
  </si>
  <si>
    <t>2022-06-28 18:08:30</t>
  </si>
  <si>
    <t>2605206</t>
  </si>
  <si>
    <t>阿斯顿因巴图</t>
  </si>
  <si>
    <t>Rusyidi Adi</t>
  </si>
  <si>
    <t>442.74</t>
  </si>
  <si>
    <t>66.00</t>
  </si>
  <si>
    <t>2022-06-28 12:37:55</t>
  </si>
  <si>
    <t>2022-06-25</t>
  </si>
  <si>
    <t>2602284</t>
  </si>
  <si>
    <t>马里布乡村酒店</t>
  </si>
  <si>
    <t>Kim Jeonghyun</t>
  </si>
  <si>
    <t>1072.83</t>
  </si>
  <si>
    <t>160.00</t>
  </si>
  <si>
    <t>2022-06-25 08:01:06</t>
  </si>
  <si>
    <t>2022-06-22</t>
  </si>
  <si>
    <t>2598863</t>
  </si>
  <si>
    <t>西雅图机场皇冠假日酒店</t>
  </si>
  <si>
    <t>ding feng</t>
  </si>
  <si>
    <t>2494.33</t>
  </si>
  <si>
    <t>372.00</t>
  </si>
  <si>
    <t>2022-06-22 02:08:32</t>
  </si>
  <si>
    <t>2022-06-15</t>
  </si>
  <si>
    <t>2591016</t>
  </si>
  <si>
    <t>尼斯博斯科洛伊斯德拉酒店,傲途格精选</t>
  </si>
  <si>
    <t>Fort-Williams Michal</t>
  </si>
  <si>
    <t>7479.22</t>
  </si>
  <si>
    <t>1107.00</t>
  </si>
  <si>
    <t>2022-06-15 07:36:35</t>
  </si>
  <si>
    <t>2022-06-12</t>
  </si>
  <si>
    <t>2588295</t>
  </si>
  <si>
    <t>莱克兰华美达酒店</t>
  </si>
  <si>
    <t>Dawson Christina R</t>
  </si>
  <si>
    <t>551.31</t>
  </si>
  <si>
    <t>82.00</t>
  </si>
  <si>
    <t>2022-06-12 23:46:22</t>
  </si>
  <si>
    <t>2022-06-11</t>
  </si>
  <si>
    <t>2585625</t>
  </si>
  <si>
    <t>玛尔圭酒店</t>
  </si>
  <si>
    <t>Beutler Benjamin</t>
  </si>
  <si>
    <t>1694.27</t>
  </si>
  <si>
    <t>252.00</t>
  </si>
  <si>
    <t>2022-06-11 06:48:49</t>
  </si>
  <si>
    <t>2022-06-03</t>
  </si>
  <si>
    <t>2575580</t>
  </si>
  <si>
    <t>新加坡巴耶利峇寰庭商旅酒店 (Staycation Approved)(SG Clean)</t>
  </si>
  <si>
    <t>ONG LI XUAN FELICIA,CHAI WAI FAN</t>
  </si>
  <si>
    <t>2022-06-30</t>
  </si>
  <si>
    <t>1041.24</t>
  </si>
  <si>
    <t>156.00</t>
  </si>
  <si>
    <t>2022-06-03 19:01:32</t>
  </si>
  <si>
    <t>2022-05-21</t>
  </si>
  <si>
    <t>2559364</t>
  </si>
  <si>
    <t>维也纳美泉宫星辰舒适酒店</t>
  </si>
  <si>
    <t>Gamsjaeger Lara,Orasche Victoria</t>
  </si>
  <si>
    <t>516.49</t>
  </si>
  <si>
    <t>77.00</t>
  </si>
  <si>
    <t>2022-05-21 20:43:05</t>
  </si>
  <si>
    <t>2022-05-12</t>
  </si>
  <si>
    <t>2547486</t>
  </si>
  <si>
    <t>伦敦布卢姆斯伯里假日酒店及度假村</t>
  </si>
  <si>
    <t>Davies Coran</t>
  </si>
  <si>
    <t>2977.89</t>
  </si>
  <si>
    <t>442.00</t>
  </si>
  <si>
    <t>2022-05-12 04:11:08</t>
  </si>
  <si>
    <t>2022-04-22</t>
  </si>
  <si>
    <t>2520115</t>
  </si>
  <si>
    <t>马尼拉半岛酒店（多用途酒店）</t>
  </si>
  <si>
    <t>Aurora Z Rivera Maria,Aurora Z Rivera Maria</t>
  </si>
  <si>
    <t>1461.14</t>
  </si>
  <si>
    <t>226.00</t>
  </si>
  <si>
    <t>2022-04-22 06:57:49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</si>
</sst>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44744</v>
      </c>
      <c r="H2" s="4">
        <v>1</v>
      </c>
      <c r="I2" s="4">
        <v>2</v>
      </c>
      <c r="J2" s="4">
        <v>2</v>
      </c>
      <c r="K2" s="4" t="s">
        <v>30</v>
      </c>
      <c r="L2" s="4">
        <v>226</v>
      </c>
      <c r="M2" s="4">
        <v>226</v>
      </c>
      <c r="N2" s="4" t="s">
        <v>31</v>
      </c>
      <c r="O2" s="4" t="s">
        <v>32</v>
      </c>
      <c r="P2" s="4" t="s">
        <v>33</v>
      </c>
      <c r="Q2" s="4">
        <v>0</v>
      </c>
      <c r="R2" s="7">
        <v>44673</v>
      </c>
      <c r="S2" s="6">
        <v>44747</v>
      </c>
      <c r="T2" s="4" t="s">
        <v>34</v>
      </c>
      <c r="U2" s="4">
        <v>226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44742</v>
      </c>
      <c r="G3" s="6">
        <v>44744</v>
      </c>
      <c r="H3" s="4">
        <v>1</v>
      </c>
      <c r="I3" s="4">
        <v>2</v>
      </c>
      <c r="J3" s="4">
        <v>2</v>
      </c>
      <c r="K3" s="4" t="s">
        <v>30</v>
      </c>
      <c r="L3" s="4">
        <v>442</v>
      </c>
      <c r="M3" s="4">
        <v>442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44693</v>
      </c>
      <c r="S3" s="6">
        <v>44747</v>
      </c>
      <c r="T3" s="4" t="s">
        <v>34</v>
      </c>
      <c r="U3" s="4">
        <v>442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44743</v>
      </c>
      <c r="G4" s="6">
        <v>44744</v>
      </c>
      <c r="H4" s="4">
        <v>1</v>
      </c>
      <c r="I4" s="4">
        <v>1</v>
      </c>
      <c r="J4" s="4">
        <v>1</v>
      </c>
      <c r="K4" s="4" t="s">
        <v>30</v>
      </c>
      <c r="L4" s="4">
        <v>77</v>
      </c>
      <c r="M4" s="4">
        <v>77</v>
      </c>
      <c r="N4" s="4" t="s">
        <v>46</v>
      </c>
      <c r="O4" s="4" t="s">
        <v>32</v>
      </c>
      <c r="P4" s="4" t="s">
        <v>33</v>
      </c>
      <c r="Q4" s="4">
        <v>0</v>
      </c>
      <c r="R4" s="7">
        <v>44702</v>
      </c>
      <c r="S4" s="6">
        <v>44747</v>
      </c>
      <c r="T4" s="4" t="s">
        <v>34</v>
      </c>
      <c r="U4" s="4">
        <v>77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44742</v>
      </c>
      <c r="G5" s="6">
        <v>44744</v>
      </c>
      <c r="H5" s="4">
        <v>1</v>
      </c>
      <c r="I5" s="4">
        <v>2</v>
      </c>
      <c r="J5" s="4">
        <v>2</v>
      </c>
      <c r="K5" s="4" t="s">
        <v>30</v>
      </c>
      <c r="L5" s="4">
        <v>156</v>
      </c>
      <c r="M5" s="4">
        <v>156</v>
      </c>
      <c r="N5" s="4" t="s">
        <v>52</v>
      </c>
      <c r="O5" s="4" t="s">
        <v>32</v>
      </c>
      <c r="P5" s="4" t="s">
        <v>33</v>
      </c>
      <c r="Q5" s="4">
        <v>0</v>
      </c>
      <c r="R5" s="7">
        <v>44715</v>
      </c>
      <c r="S5" s="6">
        <v>44747</v>
      </c>
      <c r="T5" s="4" t="s">
        <v>34</v>
      </c>
      <c r="U5" s="4">
        <v>156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44743</v>
      </c>
      <c r="G6" s="6">
        <v>44744</v>
      </c>
      <c r="H6" s="4">
        <v>1</v>
      </c>
      <c r="I6" s="4">
        <v>1</v>
      </c>
      <c r="J6" s="4">
        <v>1</v>
      </c>
      <c r="K6" s="4" t="s">
        <v>30</v>
      </c>
      <c r="L6" s="4">
        <v>252</v>
      </c>
      <c r="M6" s="4">
        <v>252</v>
      </c>
      <c r="N6" s="4" t="s">
        <v>58</v>
      </c>
      <c r="O6" s="4" t="s">
        <v>32</v>
      </c>
      <c r="P6" s="4" t="s">
        <v>33</v>
      </c>
      <c r="Q6" s="4">
        <v>0</v>
      </c>
      <c r="R6" s="7">
        <v>44723</v>
      </c>
      <c r="S6" s="6">
        <v>44747</v>
      </c>
      <c r="T6" s="4" t="s">
        <v>34</v>
      </c>
      <c r="U6" s="4">
        <v>252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44743</v>
      </c>
      <c r="G7" s="6">
        <v>44744</v>
      </c>
      <c r="H7" s="4">
        <v>1</v>
      </c>
      <c r="I7" s="4">
        <v>1</v>
      </c>
      <c r="J7" s="4">
        <v>1</v>
      </c>
      <c r="K7" s="4" t="s">
        <v>30</v>
      </c>
      <c r="L7" s="4">
        <v>82</v>
      </c>
      <c r="M7" s="4">
        <v>82</v>
      </c>
      <c r="N7" s="4" t="s">
        <v>64</v>
      </c>
      <c r="O7" s="4" t="s">
        <v>32</v>
      </c>
      <c r="P7" s="4" t="s">
        <v>33</v>
      </c>
      <c r="Q7" s="4">
        <v>0</v>
      </c>
      <c r="R7" s="7">
        <v>44724</v>
      </c>
      <c r="S7" s="6">
        <v>44747</v>
      </c>
      <c r="T7" s="4" t="s">
        <v>34</v>
      </c>
      <c r="U7" s="4">
        <v>82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44741</v>
      </c>
      <c r="G8" s="6">
        <v>44744</v>
      </c>
      <c r="H8" s="4">
        <v>1</v>
      </c>
      <c r="I8" s="4">
        <v>3</v>
      </c>
      <c r="J8" s="4">
        <v>3</v>
      </c>
      <c r="K8" s="4" t="s">
        <v>30</v>
      </c>
      <c r="L8" s="4">
        <v>1107</v>
      </c>
      <c r="M8" s="4">
        <v>1107</v>
      </c>
      <c r="N8" s="4" t="s">
        <v>70</v>
      </c>
      <c r="O8" s="4" t="s">
        <v>32</v>
      </c>
      <c r="P8" s="4" t="s">
        <v>33</v>
      </c>
      <c r="Q8" s="4">
        <v>0</v>
      </c>
      <c r="R8" s="7">
        <v>44727</v>
      </c>
      <c r="S8" s="6">
        <v>44747</v>
      </c>
      <c r="T8" s="4" t="s">
        <v>34</v>
      </c>
      <c r="U8" s="4">
        <v>1107</v>
      </c>
      <c r="V8" s="4">
        <v>0</v>
      </c>
      <c r="W8" s="4">
        <v>0</v>
      </c>
      <c r="X8" s="4" t="s">
        <v>59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44743</v>
      </c>
      <c r="G9" s="6">
        <v>44744</v>
      </c>
      <c r="H9" s="4">
        <v>2</v>
      </c>
      <c r="I9" s="4">
        <v>1</v>
      </c>
      <c r="J9" s="4">
        <v>2</v>
      </c>
      <c r="K9" s="4" t="s">
        <v>30</v>
      </c>
      <c r="L9" s="4">
        <v>372</v>
      </c>
      <c r="M9" s="4">
        <v>372</v>
      </c>
      <c r="N9" s="4" t="s">
        <v>75</v>
      </c>
      <c r="O9" s="4" t="s">
        <v>32</v>
      </c>
      <c r="P9" s="4" t="s">
        <v>33</v>
      </c>
      <c r="Q9" s="4">
        <v>0</v>
      </c>
      <c r="R9" s="7">
        <v>44734</v>
      </c>
      <c r="S9" s="6">
        <v>44747</v>
      </c>
      <c r="T9" s="4" t="s">
        <v>34</v>
      </c>
      <c r="U9" s="4">
        <v>372</v>
      </c>
      <c r="V9" s="4">
        <v>0</v>
      </c>
      <c r="W9" s="4">
        <v>0</v>
      </c>
      <c r="X9" s="4" t="s">
        <v>59</v>
      </c>
      <c r="Y9" s="4" t="s">
        <v>59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44743</v>
      </c>
      <c r="G10" s="6">
        <v>44744</v>
      </c>
      <c r="H10" s="4">
        <v>1</v>
      </c>
      <c r="I10" s="4">
        <v>1</v>
      </c>
      <c r="J10" s="4">
        <v>1</v>
      </c>
      <c r="K10" s="4" t="s">
        <v>30</v>
      </c>
      <c r="L10" s="4">
        <v>160</v>
      </c>
      <c r="M10" s="4">
        <v>160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44737</v>
      </c>
      <c r="S10" s="6">
        <v>44747</v>
      </c>
      <c r="T10" s="4" t="s">
        <v>34</v>
      </c>
      <c r="U10" s="4">
        <v>160</v>
      </c>
      <c r="V10" s="4">
        <v>0</v>
      </c>
      <c r="W10" s="4">
        <v>0</v>
      </c>
      <c r="X10" s="4" t="s">
        <v>59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44743</v>
      </c>
      <c r="G11" s="6">
        <v>44744</v>
      </c>
      <c r="H11" s="4">
        <v>1</v>
      </c>
      <c r="I11" s="4">
        <v>1</v>
      </c>
      <c r="J11" s="4">
        <v>1</v>
      </c>
      <c r="K11" s="4" t="s">
        <v>30</v>
      </c>
      <c r="L11" s="4">
        <v>66</v>
      </c>
      <c r="M11" s="4">
        <v>66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44740</v>
      </c>
      <c r="S11" s="6">
        <v>44747</v>
      </c>
      <c r="T11" s="4" t="s">
        <v>34</v>
      </c>
      <c r="U11" s="4">
        <v>66</v>
      </c>
      <c r="V11" s="4">
        <v>0</v>
      </c>
      <c r="W11" s="4">
        <v>0</v>
      </c>
      <c r="X11" s="4" t="s">
        <v>85</v>
      </c>
      <c r="Y11" s="4" t="s">
        <v>59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44743</v>
      </c>
      <c r="G12" s="6">
        <v>44744</v>
      </c>
      <c r="H12" s="4">
        <v>1</v>
      </c>
      <c r="I12" s="4">
        <v>1</v>
      </c>
      <c r="J12" s="4">
        <v>1</v>
      </c>
      <c r="K12" s="4" t="s">
        <v>30</v>
      </c>
      <c r="L12" s="4">
        <v>221</v>
      </c>
      <c r="M12" s="4">
        <v>221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44747</v>
      </c>
      <c r="T12" s="4" t="s">
        <v>34</v>
      </c>
      <c r="U12" s="4">
        <v>221</v>
      </c>
      <c r="V12" s="4">
        <v>0</v>
      </c>
      <c r="W12" s="4">
        <v>0</v>
      </c>
      <c r="X12" s="4" t="s">
        <v>59</v>
      </c>
      <c r="Y12" s="4" t="s">
        <v>90</v>
      </c>
    </row>
    <row r="13" s="4" customFormat="1" spans="1:25">
      <c r="A13" s="4" t="s">
        <v>86</v>
      </c>
      <c r="B13" s="4" t="s">
        <v>26</v>
      </c>
      <c r="C13" s="4" t="s">
        <v>91</v>
      </c>
      <c r="D13" s="4" t="s">
        <v>87</v>
      </c>
      <c r="E13" s="4" t="s">
        <v>88</v>
      </c>
      <c r="F13" s="6">
        <v>44743</v>
      </c>
      <c r="G13" s="6">
        <v>44744</v>
      </c>
      <c r="H13" s="4">
        <v>1</v>
      </c>
      <c r="I13" s="4">
        <v>1</v>
      </c>
      <c r="J13" s="4">
        <v>1</v>
      </c>
      <c r="K13" s="4" t="s">
        <v>30</v>
      </c>
      <c r="L13" s="4">
        <v>-221</v>
      </c>
      <c r="M13" s="4">
        <v>-221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44740</v>
      </c>
      <c r="S13" s="6">
        <v>44747</v>
      </c>
      <c r="T13" s="4" t="s">
        <v>34</v>
      </c>
      <c r="U13" s="4">
        <v>-221</v>
      </c>
      <c r="V13" s="4">
        <v>0</v>
      </c>
      <c r="W13" s="4">
        <v>0</v>
      </c>
      <c r="X13" s="4" t="s">
        <v>59</v>
      </c>
      <c r="Y13" s="4" t="s">
        <v>90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44743</v>
      </c>
      <c r="G14" s="6">
        <v>44744</v>
      </c>
      <c r="H14" s="4">
        <v>1</v>
      </c>
      <c r="I14" s="4">
        <v>1</v>
      </c>
      <c r="J14" s="4">
        <v>1</v>
      </c>
      <c r="K14" s="4" t="s">
        <v>30</v>
      </c>
      <c r="L14" s="4">
        <v>88</v>
      </c>
      <c r="M14" s="4">
        <v>88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44747</v>
      </c>
      <c r="T14" s="4" t="s">
        <v>34</v>
      </c>
      <c r="U14" s="4">
        <v>88</v>
      </c>
      <c r="V14" s="4">
        <v>0</v>
      </c>
      <c r="W14" s="4">
        <v>0</v>
      </c>
      <c r="X14" s="4" t="s">
        <v>59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44743</v>
      </c>
      <c r="G15" s="6">
        <v>44744</v>
      </c>
      <c r="H15" s="4">
        <v>1</v>
      </c>
      <c r="I15" s="4">
        <v>1</v>
      </c>
      <c r="J15" s="4">
        <v>1</v>
      </c>
      <c r="K15" s="4" t="s">
        <v>30</v>
      </c>
      <c r="L15" s="4">
        <v>189</v>
      </c>
      <c r="M15" s="4">
        <v>189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44747</v>
      </c>
      <c r="T15" s="4" t="s">
        <v>34</v>
      </c>
      <c r="U15" s="4">
        <v>189</v>
      </c>
      <c r="V15" s="4">
        <v>0</v>
      </c>
      <c r="W15" s="4">
        <v>0</v>
      </c>
      <c r="X15" s="4" t="s">
        <v>59</v>
      </c>
      <c r="Y15" s="4" t="s">
        <v>59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44743</v>
      </c>
      <c r="G16" s="6">
        <v>44744</v>
      </c>
      <c r="H16" s="4">
        <v>1</v>
      </c>
      <c r="I16" s="4">
        <v>1</v>
      </c>
      <c r="J16" s="4">
        <v>1</v>
      </c>
      <c r="K16" s="4" t="s">
        <v>30</v>
      </c>
      <c r="L16" s="4">
        <v>177</v>
      </c>
      <c r="M16" s="4">
        <v>177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44743</v>
      </c>
      <c r="S16" s="6">
        <v>44747</v>
      </c>
      <c r="T16" s="4" t="s">
        <v>34</v>
      </c>
      <c r="U16" s="4">
        <v>177</v>
      </c>
      <c r="V16" s="4">
        <v>0</v>
      </c>
      <c r="W16" s="4">
        <v>0</v>
      </c>
      <c r="X16" s="4" t="s">
        <v>59</v>
      </c>
      <c r="Y16" s="4" t="s">
        <v>59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99</v>
      </c>
      <c r="F17" s="6">
        <v>44743</v>
      </c>
      <c r="G17" s="6">
        <v>44744</v>
      </c>
      <c r="H17" s="4">
        <v>1</v>
      </c>
      <c r="I17" s="4">
        <v>1</v>
      </c>
      <c r="J17" s="4">
        <v>1</v>
      </c>
      <c r="K17" s="4" t="s">
        <v>30</v>
      </c>
      <c r="L17" s="4">
        <v>102</v>
      </c>
      <c r="M17" s="4">
        <v>102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44743</v>
      </c>
      <c r="S17" s="6">
        <v>44747</v>
      </c>
      <c r="T17" s="4" t="s">
        <v>34</v>
      </c>
      <c r="U17" s="4">
        <v>102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44743</v>
      </c>
      <c r="G18" s="6">
        <v>44744</v>
      </c>
      <c r="H18" s="4">
        <v>1</v>
      </c>
      <c r="I18" s="4">
        <v>1</v>
      </c>
      <c r="J18" s="4">
        <v>1</v>
      </c>
      <c r="K18" s="4" t="s">
        <v>30</v>
      </c>
      <c r="L18" s="4">
        <v>56</v>
      </c>
      <c r="M18" s="4">
        <v>56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44743</v>
      </c>
      <c r="S18" s="6">
        <v>44747</v>
      </c>
      <c r="T18" s="4" t="s">
        <v>34</v>
      </c>
      <c r="U18" s="4">
        <v>56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44743</v>
      </c>
      <c r="G19" s="6">
        <v>44744</v>
      </c>
      <c r="H19" s="4">
        <v>1</v>
      </c>
      <c r="I19" s="4">
        <v>1</v>
      </c>
      <c r="J19" s="4">
        <v>1</v>
      </c>
      <c r="K19" s="4" t="s">
        <v>30</v>
      </c>
      <c r="L19" s="4">
        <v>181</v>
      </c>
      <c r="M19" s="4">
        <v>181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44747</v>
      </c>
      <c r="T19" s="4" t="s">
        <v>34</v>
      </c>
      <c r="U19" s="4">
        <v>181</v>
      </c>
      <c r="V19" s="4">
        <v>0</v>
      </c>
      <c r="W19" s="4">
        <v>0</v>
      </c>
      <c r="X19" s="4" t="s">
        <v>59</v>
      </c>
      <c r="Y19" s="4" t="s">
        <v>59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29</v>
      </c>
      <c r="F20" s="6">
        <v>44743</v>
      </c>
      <c r="G20" s="6">
        <v>44744</v>
      </c>
      <c r="H20" s="4">
        <v>1</v>
      </c>
      <c r="I20" s="4">
        <v>1</v>
      </c>
      <c r="J20" s="4">
        <v>1</v>
      </c>
      <c r="K20" s="4" t="s">
        <v>30</v>
      </c>
      <c r="L20" s="4">
        <v>108</v>
      </c>
      <c r="M20" s="4">
        <v>108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44743</v>
      </c>
      <c r="S20" s="6">
        <v>44747</v>
      </c>
      <c r="T20" s="4" t="s">
        <v>34</v>
      </c>
      <c r="U20" s="4">
        <v>108</v>
      </c>
      <c r="V20" s="4">
        <v>0</v>
      </c>
      <c r="W20" s="4">
        <v>0</v>
      </c>
      <c r="X20" s="4" t="s">
        <v>59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99</v>
      </c>
      <c r="F21" s="6">
        <v>44743</v>
      </c>
      <c r="G21" s="6">
        <v>44744</v>
      </c>
      <c r="H21" s="4">
        <v>1</v>
      </c>
      <c r="I21" s="4">
        <v>1</v>
      </c>
      <c r="J21" s="4">
        <v>1</v>
      </c>
      <c r="K21" s="4" t="s">
        <v>30</v>
      </c>
      <c r="L21" s="4">
        <v>128</v>
      </c>
      <c r="M21" s="4">
        <v>128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44743</v>
      </c>
      <c r="S21" s="6">
        <v>44747</v>
      </c>
      <c r="T21" s="4" t="s">
        <v>34</v>
      </c>
      <c r="U21" s="4">
        <v>128</v>
      </c>
      <c r="V21" s="4">
        <v>0</v>
      </c>
      <c r="W21" s="4">
        <v>0</v>
      </c>
      <c r="X21" s="4" t="s">
        <v>59</v>
      </c>
      <c r="Y21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17829834068</v>
      </c>
      <c r="B2" s="6">
        <v>44742</v>
      </c>
      <c r="C2" s="6">
        <v>44744</v>
      </c>
      <c r="D2" s="4">
        <v>226</v>
      </c>
      <c r="E2" s="4" t="str">
        <f>VLOOKUP(A2,HOP!A:L,12,0)</f>
        <v>226.00</v>
      </c>
      <c r="F2" s="4" t="str">
        <f>VLOOKUP(A2,HOP!A:C,3,0)</f>
        <v>2520115</v>
      </c>
      <c r="G2" s="4">
        <f>D2-E2</f>
        <v>0</v>
      </c>
      <c r="H2" s="4" t="str">
        <f>$H$1&amp;F2</f>
        <v>，2520115</v>
      </c>
      <c r="I2" s="4" t="str">
        <f>VLOOKUP(A2,HOP!A:U,21,0)</f>
        <v>直连</v>
      </c>
    </row>
    <row r="3" s="4" customFormat="1" spans="1:9">
      <c r="A3" s="5">
        <v>17921160521</v>
      </c>
      <c r="B3" s="6">
        <v>44742</v>
      </c>
      <c r="C3" s="6">
        <v>44744</v>
      </c>
      <c r="D3" s="4">
        <v>442</v>
      </c>
      <c r="E3" s="4" t="str">
        <f>VLOOKUP(A3,HOP!A:L,12,0)</f>
        <v>442.00</v>
      </c>
      <c r="F3" s="4" t="str">
        <f>VLOOKUP(A3,HOP!A:C,3,0)</f>
        <v>2547486</v>
      </c>
      <c r="G3" s="4">
        <f t="shared" ref="G3:G20" si="0">D3-E3</f>
        <v>0</v>
      </c>
      <c r="H3" s="4" t="str">
        <f t="shared" ref="H3:H20" si="1">$H$1&amp;F3</f>
        <v>，2547486</v>
      </c>
      <c r="I3" s="4" t="str">
        <f>VLOOKUP(A3,HOP!A:U,21,0)</f>
        <v>直连</v>
      </c>
    </row>
    <row r="4" s="4" customFormat="1" spans="1:9">
      <c r="A4" s="5">
        <v>17972513077</v>
      </c>
      <c r="B4" s="6">
        <v>44743</v>
      </c>
      <c r="C4" s="6">
        <v>44744</v>
      </c>
      <c r="D4" s="4">
        <v>77</v>
      </c>
      <c r="E4" s="4" t="str">
        <f>VLOOKUP(A4,HOP!A:L,12,0)</f>
        <v>77.00</v>
      </c>
      <c r="F4" s="4" t="str">
        <f>VLOOKUP(A4,HOP!A:C,3,0)</f>
        <v>2559364</v>
      </c>
      <c r="G4" s="4">
        <f t="shared" si="0"/>
        <v>0</v>
      </c>
      <c r="H4" s="4" t="str">
        <f t="shared" si="1"/>
        <v>，2559364</v>
      </c>
      <c r="I4" s="4" t="str">
        <f>VLOOKUP(A4,HOP!A:U,21,0)</f>
        <v>直连</v>
      </c>
    </row>
    <row r="5" s="4" customFormat="1" spans="1:9">
      <c r="A5" s="5">
        <v>18046935919</v>
      </c>
      <c r="B5" s="6">
        <v>44742</v>
      </c>
      <c r="C5" s="6">
        <v>44744</v>
      </c>
      <c r="D5" s="4">
        <v>156</v>
      </c>
      <c r="E5" s="4" t="str">
        <f>VLOOKUP(A5,HOP!A:L,12,0)</f>
        <v>156.00</v>
      </c>
      <c r="F5" s="4" t="str">
        <f>VLOOKUP(A5,HOP!A:C,3,0)</f>
        <v>2575580</v>
      </c>
      <c r="G5" s="4">
        <f t="shared" si="0"/>
        <v>0</v>
      </c>
      <c r="H5" s="4" t="str">
        <f t="shared" si="1"/>
        <v>，2575580</v>
      </c>
      <c r="I5" s="4" t="str">
        <f>VLOOKUP(A5,HOP!A:U,21,0)</f>
        <v>直连</v>
      </c>
    </row>
    <row r="6" s="4" customFormat="1" spans="1:9">
      <c r="A6" s="5">
        <v>18091937280</v>
      </c>
      <c r="B6" s="6">
        <v>44743</v>
      </c>
      <c r="C6" s="6">
        <v>44744</v>
      </c>
      <c r="D6" s="4">
        <v>252</v>
      </c>
      <c r="E6" s="4" t="str">
        <f>VLOOKUP(A6,HOP!A:L,12,0)</f>
        <v>252.00</v>
      </c>
      <c r="F6" s="4" t="str">
        <f>VLOOKUP(A6,HOP!A:C,3,0)</f>
        <v>2585625</v>
      </c>
      <c r="G6" s="4">
        <f t="shared" si="0"/>
        <v>0</v>
      </c>
      <c r="H6" s="4" t="str">
        <f t="shared" si="1"/>
        <v>，2585625</v>
      </c>
      <c r="I6" s="4" t="str">
        <f>VLOOKUP(A6,HOP!A:U,21,0)</f>
        <v>直连</v>
      </c>
    </row>
    <row r="7" s="4" customFormat="1" spans="1:9">
      <c r="A7" s="5">
        <v>18104787681</v>
      </c>
      <c r="B7" s="6">
        <v>44743</v>
      </c>
      <c r="C7" s="6">
        <v>44744</v>
      </c>
      <c r="D7" s="4">
        <v>82</v>
      </c>
      <c r="E7" s="4" t="str">
        <f>VLOOKUP(A7,HOP!A:L,12,0)</f>
        <v>82.00</v>
      </c>
      <c r="F7" s="4" t="str">
        <f>VLOOKUP(A7,HOP!A:C,3,0)</f>
        <v>2588295</v>
      </c>
      <c r="G7" s="4">
        <f t="shared" si="0"/>
        <v>0</v>
      </c>
      <c r="H7" s="4" t="str">
        <f t="shared" si="1"/>
        <v>，2588295</v>
      </c>
      <c r="I7" s="4" t="str">
        <f>VLOOKUP(A7,HOP!A:U,21,0)</f>
        <v>直连</v>
      </c>
    </row>
    <row r="8" s="4" customFormat="1" spans="1:9">
      <c r="A8" s="5">
        <v>18121260585</v>
      </c>
      <c r="B8" s="6">
        <v>44741</v>
      </c>
      <c r="C8" s="6">
        <v>44744</v>
      </c>
      <c r="D8" s="4">
        <v>1107</v>
      </c>
      <c r="E8" s="4" t="str">
        <f>VLOOKUP(A8,HOP!A:L,12,0)</f>
        <v>1107.00</v>
      </c>
      <c r="F8" s="4" t="str">
        <f>VLOOKUP(A8,HOP!A:C,3,0)</f>
        <v>2591016</v>
      </c>
      <c r="G8" s="4">
        <f t="shared" si="0"/>
        <v>0</v>
      </c>
      <c r="H8" s="4" t="str">
        <f t="shared" si="1"/>
        <v>，2591016</v>
      </c>
      <c r="I8" s="4" t="str">
        <f>VLOOKUP(A8,HOP!A:U,21,0)</f>
        <v>直连</v>
      </c>
    </row>
    <row r="9" s="4" customFormat="1" spans="1:9">
      <c r="A9" s="5">
        <v>18174116827</v>
      </c>
      <c r="B9" s="6">
        <v>44743</v>
      </c>
      <c r="C9" s="6">
        <v>44744</v>
      </c>
      <c r="D9" s="4">
        <v>372</v>
      </c>
      <c r="E9" s="4" t="str">
        <f>VLOOKUP(A9,HOP!A:L,12,0)</f>
        <v>372.00</v>
      </c>
      <c r="F9" s="4" t="str">
        <f>VLOOKUP(A9,HOP!A:C,3,0)</f>
        <v>2598863</v>
      </c>
      <c r="G9" s="4">
        <f t="shared" si="0"/>
        <v>0</v>
      </c>
      <c r="H9" s="4" t="str">
        <f t="shared" si="1"/>
        <v>，2598863</v>
      </c>
      <c r="I9" s="4" t="str">
        <f>VLOOKUP(A9,HOP!A:U,21,0)</f>
        <v>直连</v>
      </c>
    </row>
    <row r="10" s="4" customFormat="1" spans="1:9">
      <c r="A10" s="5">
        <v>18199485669</v>
      </c>
      <c r="B10" s="6">
        <v>44743</v>
      </c>
      <c r="C10" s="6">
        <v>44744</v>
      </c>
      <c r="D10" s="4">
        <v>160</v>
      </c>
      <c r="E10" s="4" t="str">
        <f>VLOOKUP(A10,HOP!A:L,12,0)</f>
        <v>160.00</v>
      </c>
      <c r="F10" s="4" t="str">
        <f>VLOOKUP(A10,HOP!A:C,3,0)</f>
        <v>2602284</v>
      </c>
      <c r="G10" s="4">
        <f t="shared" si="0"/>
        <v>0</v>
      </c>
      <c r="H10" s="4" t="str">
        <f t="shared" si="1"/>
        <v>，2602284</v>
      </c>
      <c r="I10" s="4" t="str">
        <f>VLOOKUP(A10,HOP!A:U,21,0)</f>
        <v>直连</v>
      </c>
    </row>
    <row r="11" s="4" customFormat="1" spans="1:9">
      <c r="A11" s="5">
        <v>18226129984</v>
      </c>
      <c r="B11" s="6">
        <v>44743</v>
      </c>
      <c r="C11" s="6">
        <v>44744</v>
      </c>
      <c r="D11" s="4">
        <v>66</v>
      </c>
      <c r="E11" s="4" t="str">
        <f>VLOOKUP(A11,HOP!A:L,12,0)</f>
        <v>66.00</v>
      </c>
      <c r="F11" s="4" t="str">
        <f>VLOOKUP(A11,HOP!A:C,3,0)</f>
        <v>2605206</v>
      </c>
      <c r="G11" s="4">
        <f t="shared" si="0"/>
        <v>0</v>
      </c>
      <c r="H11" s="4" t="str">
        <f t="shared" si="1"/>
        <v>，2605206</v>
      </c>
      <c r="I11" s="4" t="str">
        <f>VLOOKUP(A11,HOP!A:U,21,0)</f>
        <v>直连</v>
      </c>
    </row>
    <row r="12" s="4" customFormat="1" hidden="1" spans="1:9">
      <c r="A12" s="5">
        <v>18227059050</v>
      </c>
      <c r="B12" s="6">
        <v>44743</v>
      </c>
      <c r="C12" s="6">
        <v>44744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18229478771</v>
      </c>
      <c r="B13" s="6">
        <v>44743</v>
      </c>
      <c r="C13" s="6">
        <v>44744</v>
      </c>
      <c r="D13" s="4">
        <v>88</v>
      </c>
      <c r="E13" s="4" t="str">
        <f>VLOOKUP(A13,HOP!A:L,12,0)</f>
        <v>88.00</v>
      </c>
      <c r="F13" s="4" t="str">
        <f>VLOOKUP(A13,HOP!A:C,3,0)</f>
        <v>2605500</v>
      </c>
      <c r="G13" s="4">
        <f t="shared" si="0"/>
        <v>0</v>
      </c>
      <c r="H13" s="4" t="str">
        <f t="shared" si="1"/>
        <v>，2605500</v>
      </c>
      <c r="I13" s="4" t="str">
        <f>VLOOKUP(A13,HOP!A:U,21,0)</f>
        <v>直连</v>
      </c>
    </row>
    <row r="14" s="4" customFormat="1" spans="1:9">
      <c r="A14" s="5">
        <v>18232226346</v>
      </c>
      <c r="B14" s="6">
        <v>44743</v>
      </c>
      <c r="C14" s="6">
        <v>44744</v>
      </c>
      <c r="D14" s="4">
        <v>189</v>
      </c>
      <c r="E14" s="4" t="str">
        <f>VLOOKUP(A14,HOP!A:L,12,0)</f>
        <v>189.00</v>
      </c>
      <c r="F14" s="4" t="str">
        <f>VLOOKUP(A14,HOP!A:C,3,0)</f>
        <v>2606083</v>
      </c>
      <c r="G14" s="4">
        <f t="shared" si="0"/>
        <v>0</v>
      </c>
      <c r="H14" s="4" t="str">
        <f t="shared" si="1"/>
        <v>，2606083</v>
      </c>
      <c r="I14" s="4" t="str">
        <f>VLOOKUP(A14,HOP!A:U,21,0)</f>
        <v>直连</v>
      </c>
    </row>
    <row r="15" s="4" customFormat="1" spans="1:9">
      <c r="A15" s="5">
        <v>18249946231</v>
      </c>
      <c r="B15" s="6">
        <v>44743</v>
      </c>
      <c r="C15" s="6">
        <v>44744</v>
      </c>
      <c r="D15" s="4">
        <v>177</v>
      </c>
      <c r="E15" s="4" t="str">
        <f>VLOOKUP(A15,HOP!A:L,12,0)</f>
        <v>177.00</v>
      </c>
      <c r="F15" s="4" t="str">
        <f>VLOOKUP(A15,HOP!A:C,3,0)</f>
        <v>2607996</v>
      </c>
      <c r="G15" s="4">
        <f t="shared" si="0"/>
        <v>0</v>
      </c>
      <c r="H15" s="4" t="str">
        <f t="shared" si="1"/>
        <v>，2607996</v>
      </c>
      <c r="I15" s="4" t="str">
        <f>VLOOKUP(A15,HOP!A:U,21,0)</f>
        <v>直连</v>
      </c>
    </row>
    <row r="16" s="4" customFormat="1" spans="1:9">
      <c r="A16" s="5">
        <v>18250129280</v>
      </c>
      <c r="B16" s="6">
        <v>44743</v>
      </c>
      <c r="C16" s="6">
        <v>44744</v>
      </c>
      <c r="D16" s="4">
        <v>102</v>
      </c>
      <c r="E16" s="4" t="str">
        <f>VLOOKUP(A16,HOP!A:L,12,0)</f>
        <v>102.00</v>
      </c>
      <c r="F16" s="4" t="str">
        <f>VLOOKUP(A16,HOP!A:C,3,0)</f>
        <v>2608110</v>
      </c>
      <c r="G16" s="4">
        <f t="shared" si="0"/>
        <v>0</v>
      </c>
      <c r="H16" s="4" t="str">
        <f t="shared" si="1"/>
        <v>，2608110</v>
      </c>
      <c r="I16" s="4" t="str">
        <f>VLOOKUP(A16,HOP!A:U,21,0)</f>
        <v>直连</v>
      </c>
    </row>
    <row r="17" s="4" customFormat="1" spans="1:9">
      <c r="A17" s="5">
        <v>18252390963</v>
      </c>
      <c r="B17" s="6">
        <v>44743</v>
      </c>
      <c r="C17" s="6">
        <v>44744</v>
      </c>
      <c r="D17" s="4">
        <v>56</v>
      </c>
      <c r="E17" s="4" t="str">
        <f>VLOOKUP(A17,HOP!A:L,12,0)</f>
        <v>56.00</v>
      </c>
      <c r="F17" s="4" t="str">
        <f>VLOOKUP(A17,HOP!A:C,3,0)</f>
        <v>2608123</v>
      </c>
      <c r="G17" s="4">
        <f t="shared" si="0"/>
        <v>0</v>
      </c>
      <c r="H17" s="4" t="str">
        <f t="shared" si="1"/>
        <v>，2608123</v>
      </c>
      <c r="I17" s="4" t="str">
        <f>VLOOKUP(A17,HOP!A:U,21,0)</f>
        <v>直连</v>
      </c>
    </row>
    <row r="18" s="4" customFormat="1" spans="1:9">
      <c r="A18" s="5">
        <v>18252811464</v>
      </c>
      <c r="B18" s="6">
        <v>44743</v>
      </c>
      <c r="C18" s="6">
        <v>44744</v>
      </c>
      <c r="D18" s="4">
        <v>181</v>
      </c>
      <c r="E18" s="4" t="str">
        <f>VLOOKUP(A18,HOP!A:L,12,0)</f>
        <v>181.00</v>
      </c>
      <c r="F18" s="4" t="str">
        <f>VLOOKUP(A18,HOP!A:C,3,0)</f>
        <v>2608157</v>
      </c>
      <c r="G18" s="4">
        <f t="shared" si="0"/>
        <v>0</v>
      </c>
      <c r="H18" s="4" t="str">
        <f t="shared" si="1"/>
        <v>，2608157</v>
      </c>
      <c r="I18" s="4" t="str">
        <f>VLOOKUP(A18,HOP!A:U,21,0)</f>
        <v>直连</v>
      </c>
    </row>
    <row r="19" s="4" customFormat="1" spans="1:9">
      <c r="A19" s="5">
        <v>18255528014</v>
      </c>
      <c r="B19" s="6">
        <v>44743</v>
      </c>
      <c r="C19" s="6">
        <v>44744</v>
      </c>
      <c r="D19" s="4">
        <v>108</v>
      </c>
      <c r="E19" s="4" t="str">
        <f>VLOOKUP(A19,HOP!A:L,12,0)</f>
        <v>108.00</v>
      </c>
      <c r="F19" s="4" t="str">
        <f>VLOOKUP(A19,HOP!A:C,3,0)</f>
        <v>2608559</v>
      </c>
      <c r="G19" s="4">
        <f t="shared" si="0"/>
        <v>0</v>
      </c>
      <c r="H19" s="4" t="str">
        <f t="shared" si="1"/>
        <v>，2608559</v>
      </c>
      <c r="I19" s="4" t="str">
        <f>VLOOKUP(A19,HOP!A:U,21,0)</f>
        <v>直连</v>
      </c>
    </row>
    <row r="20" s="4" customFormat="1" spans="1:9">
      <c r="A20" s="5">
        <v>18258931776</v>
      </c>
      <c r="B20" s="6">
        <v>44743</v>
      </c>
      <c r="C20" s="6">
        <v>44744</v>
      </c>
      <c r="D20" s="4">
        <v>128</v>
      </c>
      <c r="E20" s="4" t="str">
        <f>VLOOKUP(A20,HOP!A:L,12,0)</f>
        <v>128.00</v>
      </c>
      <c r="F20" s="4" t="str">
        <f>VLOOKUP(A20,HOP!A:C,3,0)</f>
        <v>2608685</v>
      </c>
      <c r="G20" s="4">
        <f t="shared" si="0"/>
        <v>0</v>
      </c>
      <c r="H20" s="4" t="str">
        <f t="shared" si="1"/>
        <v>，2608685</v>
      </c>
      <c r="I20" s="4" t="str">
        <f>VLOOKUP(A20,HOP!A:U,21,0)</f>
        <v>直连</v>
      </c>
    </row>
    <row r="22" spans="4:4">
      <c r="D22" s="4">
        <f>SUM(D2:D21)</f>
        <v>3969</v>
      </c>
    </row>
    <row r="27" spans="1:1">
      <c r="A27" s="4" t="s">
        <v>128</v>
      </c>
    </row>
    <row r="28" spans="1:1">
      <c r="A28" s="4" t="s">
        <v>129</v>
      </c>
    </row>
    <row r="29" spans="1:1">
      <c r="A29" s="4" t="s">
        <v>130</v>
      </c>
    </row>
  </sheetData>
  <autoFilter ref="A1:XFD22">
    <filterColumn colId="3">
      <filters blank="1">
        <filter val="252"/>
        <filter val="56"/>
        <filter val="156"/>
        <filter val="160"/>
        <filter val="66"/>
        <filter val="226"/>
        <filter val="128"/>
        <filter val="3969"/>
        <filter val="372"/>
        <filter val="77"/>
        <filter val="177"/>
        <filter val="181"/>
        <filter val="82"/>
        <filter val="102"/>
        <filter val="442"/>
        <filter val="1107"/>
        <filter val="88"/>
        <filter val="108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3">
        <v>18258931776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30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3">
        <v>18255528014</v>
      </c>
      <c r="B3" s="1" t="s">
        <v>149</v>
      </c>
      <c r="C3" s="1" t="s">
        <v>165</v>
      </c>
      <c r="D3" s="1" t="s">
        <v>166</v>
      </c>
      <c r="E3" s="1" t="s">
        <v>167</v>
      </c>
      <c r="F3" s="1" t="s">
        <v>149</v>
      </c>
      <c r="G3" s="1" t="s">
        <v>153</v>
      </c>
      <c r="H3" s="1" t="s">
        <v>154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170</v>
      </c>
      <c r="S3" s="1" t="s">
        <v>162</v>
      </c>
      <c r="T3" s="1" t="s">
        <v>163</v>
      </c>
      <c r="U3" s="1" t="s">
        <v>164</v>
      </c>
    </row>
    <row r="4" s="1" customFormat="1" spans="1:21">
      <c r="A4" s="3">
        <v>18252811464</v>
      </c>
      <c r="B4" s="1" t="s">
        <v>149</v>
      </c>
      <c r="C4" s="1" t="s">
        <v>171</v>
      </c>
      <c r="D4" s="1" t="s">
        <v>172</v>
      </c>
      <c r="E4" s="1" t="s">
        <v>173</v>
      </c>
      <c r="F4" s="1" t="s">
        <v>149</v>
      </c>
      <c r="G4" s="1" t="s">
        <v>153</v>
      </c>
      <c r="H4" s="1" t="s">
        <v>154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176</v>
      </c>
      <c r="S4" s="1" t="s">
        <v>162</v>
      </c>
      <c r="T4" s="1" t="s">
        <v>163</v>
      </c>
      <c r="U4" s="1" t="s">
        <v>164</v>
      </c>
    </row>
    <row r="5" s="1" customFormat="1" spans="1:21">
      <c r="A5" s="3">
        <v>18252390963</v>
      </c>
      <c r="B5" s="1" t="s">
        <v>149</v>
      </c>
      <c r="C5" s="1" t="s">
        <v>177</v>
      </c>
      <c r="D5" s="1" t="s">
        <v>178</v>
      </c>
      <c r="E5" s="1" t="s">
        <v>179</v>
      </c>
      <c r="F5" s="1" t="s">
        <v>149</v>
      </c>
      <c r="G5" s="1" t="s">
        <v>153</v>
      </c>
      <c r="H5" s="1" t="s">
        <v>154</v>
      </c>
      <c r="I5" s="1" t="s">
        <v>180</v>
      </c>
      <c r="J5" s="1" t="s">
        <v>30</v>
      </c>
      <c r="K5" s="1" t="s">
        <v>181</v>
      </c>
      <c r="L5" s="1" t="s">
        <v>181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182</v>
      </c>
      <c r="S5" s="1" t="s">
        <v>162</v>
      </c>
      <c r="T5" s="1" t="s">
        <v>163</v>
      </c>
      <c r="U5" s="1" t="s">
        <v>164</v>
      </c>
    </row>
    <row r="6" s="1" customFormat="1" spans="1:21">
      <c r="A6" s="3">
        <v>18250129280</v>
      </c>
      <c r="B6" s="1" t="s">
        <v>149</v>
      </c>
      <c r="C6" s="1" t="s">
        <v>183</v>
      </c>
      <c r="D6" s="1" t="s">
        <v>184</v>
      </c>
      <c r="E6" s="1" t="s">
        <v>185</v>
      </c>
      <c r="F6" s="1" t="s">
        <v>149</v>
      </c>
      <c r="G6" s="1" t="s">
        <v>153</v>
      </c>
      <c r="H6" s="1" t="s">
        <v>154</v>
      </c>
      <c r="I6" s="1" t="s">
        <v>186</v>
      </c>
      <c r="J6" s="1" t="s">
        <v>30</v>
      </c>
      <c r="K6" s="1" t="s">
        <v>187</v>
      </c>
      <c r="L6" s="1" t="s">
        <v>187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188</v>
      </c>
      <c r="S6" s="1" t="s">
        <v>162</v>
      </c>
      <c r="T6" s="1" t="s">
        <v>163</v>
      </c>
      <c r="U6" s="1" t="s">
        <v>164</v>
      </c>
    </row>
    <row r="7" s="1" customFormat="1" spans="1:21">
      <c r="A7" s="3">
        <v>18249946231</v>
      </c>
      <c r="B7" s="1" t="s">
        <v>149</v>
      </c>
      <c r="C7" s="1" t="s">
        <v>189</v>
      </c>
      <c r="D7" s="1" t="s">
        <v>190</v>
      </c>
      <c r="E7" s="1" t="s">
        <v>191</v>
      </c>
      <c r="F7" s="1" t="s">
        <v>149</v>
      </c>
      <c r="G7" s="1" t="s">
        <v>153</v>
      </c>
      <c r="H7" s="1" t="s">
        <v>154</v>
      </c>
      <c r="I7" s="1" t="s">
        <v>192</v>
      </c>
      <c r="J7" s="1" t="s">
        <v>30</v>
      </c>
      <c r="K7" s="1" t="s">
        <v>193</v>
      </c>
      <c r="L7" s="1" t="s">
        <v>193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194</v>
      </c>
      <c r="S7" s="1" t="s">
        <v>162</v>
      </c>
      <c r="T7" s="1" t="s">
        <v>163</v>
      </c>
      <c r="U7" s="1" t="s">
        <v>164</v>
      </c>
    </row>
    <row r="8" s="1" customFormat="1" spans="1:21">
      <c r="A8" s="3">
        <v>18232226346</v>
      </c>
      <c r="B8" s="1" t="s">
        <v>195</v>
      </c>
      <c r="C8" s="1" t="s">
        <v>196</v>
      </c>
      <c r="D8" s="1" t="s">
        <v>197</v>
      </c>
      <c r="E8" s="1" t="s">
        <v>198</v>
      </c>
      <c r="F8" s="1" t="s">
        <v>149</v>
      </c>
      <c r="G8" s="1" t="s">
        <v>153</v>
      </c>
      <c r="H8" s="1" t="s">
        <v>154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201</v>
      </c>
      <c r="S8" s="1" t="s">
        <v>162</v>
      </c>
      <c r="T8" s="1" t="s">
        <v>163</v>
      </c>
      <c r="U8" s="1" t="s">
        <v>164</v>
      </c>
    </row>
    <row r="9" s="1" customFormat="1" spans="1:21">
      <c r="A9" s="3">
        <v>18229478771</v>
      </c>
      <c r="B9" s="1" t="s">
        <v>202</v>
      </c>
      <c r="C9" s="1" t="s">
        <v>203</v>
      </c>
      <c r="D9" s="1" t="s">
        <v>204</v>
      </c>
      <c r="E9" s="1" t="s">
        <v>205</v>
      </c>
      <c r="F9" s="1" t="s">
        <v>149</v>
      </c>
      <c r="G9" s="1" t="s">
        <v>153</v>
      </c>
      <c r="H9" s="1" t="s">
        <v>154</v>
      </c>
      <c r="I9" s="1" t="s">
        <v>206</v>
      </c>
      <c r="J9" s="1" t="s">
        <v>30</v>
      </c>
      <c r="K9" s="1" t="s">
        <v>207</v>
      </c>
      <c r="L9" s="1" t="s">
        <v>207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208</v>
      </c>
      <c r="S9" s="1" t="s">
        <v>162</v>
      </c>
      <c r="T9" s="1" t="s">
        <v>163</v>
      </c>
      <c r="U9" s="1" t="s">
        <v>164</v>
      </c>
    </row>
    <row r="10" s="1" customFormat="1" spans="1:21">
      <c r="A10" s="3">
        <v>18226129984</v>
      </c>
      <c r="B10" s="1" t="s">
        <v>202</v>
      </c>
      <c r="C10" s="1" t="s">
        <v>209</v>
      </c>
      <c r="D10" s="1" t="s">
        <v>210</v>
      </c>
      <c r="E10" s="1" t="s">
        <v>211</v>
      </c>
      <c r="F10" s="1" t="s">
        <v>149</v>
      </c>
      <c r="G10" s="1" t="s">
        <v>153</v>
      </c>
      <c r="H10" s="1" t="s">
        <v>154</v>
      </c>
      <c r="I10" s="1" t="s">
        <v>212</v>
      </c>
      <c r="J10" s="1" t="s">
        <v>30</v>
      </c>
      <c r="K10" s="1" t="s">
        <v>213</v>
      </c>
      <c r="L10" s="1" t="s">
        <v>213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214</v>
      </c>
      <c r="S10" s="1" t="s">
        <v>162</v>
      </c>
      <c r="T10" s="1" t="s">
        <v>163</v>
      </c>
      <c r="U10" s="1" t="s">
        <v>164</v>
      </c>
    </row>
    <row r="11" s="1" customFormat="1" spans="1:21">
      <c r="A11" s="3">
        <v>18199485669</v>
      </c>
      <c r="B11" s="1" t="s">
        <v>215</v>
      </c>
      <c r="C11" s="1" t="s">
        <v>216</v>
      </c>
      <c r="D11" s="1" t="s">
        <v>217</v>
      </c>
      <c r="E11" s="1" t="s">
        <v>218</v>
      </c>
      <c r="F11" s="1" t="s">
        <v>149</v>
      </c>
      <c r="G11" s="1" t="s">
        <v>153</v>
      </c>
      <c r="H11" s="1" t="s">
        <v>154</v>
      </c>
      <c r="I11" s="1" t="s">
        <v>219</v>
      </c>
      <c r="J11" s="1" t="s">
        <v>30</v>
      </c>
      <c r="K11" s="1" t="s">
        <v>220</v>
      </c>
      <c r="L11" s="1" t="s">
        <v>220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221</v>
      </c>
      <c r="S11" s="1" t="s">
        <v>162</v>
      </c>
      <c r="T11" s="1" t="s">
        <v>163</v>
      </c>
      <c r="U11" s="1" t="s">
        <v>164</v>
      </c>
    </row>
    <row r="12" s="1" customFormat="1" spans="1:21">
      <c r="A12" s="3">
        <v>18174116827</v>
      </c>
      <c r="B12" s="1" t="s">
        <v>222</v>
      </c>
      <c r="C12" s="1" t="s">
        <v>223</v>
      </c>
      <c r="D12" s="1" t="s">
        <v>224</v>
      </c>
      <c r="E12" s="1" t="s">
        <v>225</v>
      </c>
      <c r="F12" s="1" t="s">
        <v>149</v>
      </c>
      <c r="G12" s="1" t="s">
        <v>153</v>
      </c>
      <c r="H12" s="1" t="s">
        <v>154</v>
      </c>
      <c r="I12" s="1" t="s">
        <v>226</v>
      </c>
      <c r="J12" s="1" t="s">
        <v>30</v>
      </c>
      <c r="K12" s="1" t="s">
        <v>227</v>
      </c>
      <c r="L12" s="1" t="s">
        <v>227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228</v>
      </c>
      <c r="S12" s="1" t="s">
        <v>162</v>
      </c>
      <c r="T12" s="1" t="s">
        <v>163</v>
      </c>
      <c r="U12" s="1" t="s">
        <v>164</v>
      </c>
    </row>
    <row r="13" s="1" customFormat="1" spans="1:21">
      <c r="A13" s="3">
        <v>18121260585</v>
      </c>
      <c r="B13" s="1" t="s">
        <v>229</v>
      </c>
      <c r="C13" s="1" t="s">
        <v>230</v>
      </c>
      <c r="D13" s="1" t="s">
        <v>231</v>
      </c>
      <c r="E13" s="1" t="s">
        <v>232</v>
      </c>
      <c r="F13" s="1" t="s">
        <v>195</v>
      </c>
      <c r="G13" s="1" t="s">
        <v>153</v>
      </c>
      <c r="H13" s="1" t="s">
        <v>154</v>
      </c>
      <c r="I13" s="1" t="s">
        <v>233</v>
      </c>
      <c r="J13" s="1" t="s">
        <v>30</v>
      </c>
      <c r="K13" s="1" t="s">
        <v>234</v>
      </c>
      <c r="L13" s="1" t="s">
        <v>234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235</v>
      </c>
      <c r="S13" s="1" t="s">
        <v>162</v>
      </c>
      <c r="T13" s="1" t="s">
        <v>163</v>
      </c>
      <c r="U13" s="1" t="s">
        <v>164</v>
      </c>
    </row>
    <row r="14" s="1" customFormat="1" spans="1:21">
      <c r="A14" s="3">
        <v>18104787681</v>
      </c>
      <c r="B14" s="1" t="s">
        <v>236</v>
      </c>
      <c r="C14" s="1" t="s">
        <v>237</v>
      </c>
      <c r="D14" s="1" t="s">
        <v>238</v>
      </c>
      <c r="E14" s="1" t="s">
        <v>239</v>
      </c>
      <c r="F14" s="1" t="s">
        <v>149</v>
      </c>
      <c r="G14" s="1" t="s">
        <v>153</v>
      </c>
      <c r="H14" s="1" t="s">
        <v>154</v>
      </c>
      <c r="I14" s="1" t="s">
        <v>240</v>
      </c>
      <c r="J14" s="1" t="s">
        <v>30</v>
      </c>
      <c r="K14" s="1" t="s">
        <v>241</v>
      </c>
      <c r="L14" s="1" t="s">
        <v>241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242</v>
      </c>
      <c r="S14" s="1" t="s">
        <v>162</v>
      </c>
      <c r="T14" s="1" t="s">
        <v>163</v>
      </c>
      <c r="U14" s="1" t="s">
        <v>164</v>
      </c>
    </row>
    <row r="15" s="1" customFormat="1" spans="1:21">
      <c r="A15" s="3">
        <v>18091937280</v>
      </c>
      <c r="B15" s="1" t="s">
        <v>243</v>
      </c>
      <c r="C15" s="1" t="s">
        <v>244</v>
      </c>
      <c r="D15" s="1" t="s">
        <v>245</v>
      </c>
      <c r="E15" s="1" t="s">
        <v>246</v>
      </c>
      <c r="F15" s="1" t="s">
        <v>149</v>
      </c>
      <c r="G15" s="1" t="s">
        <v>153</v>
      </c>
      <c r="H15" s="1" t="s">
        <v>154</v>
      </c>
      <c r="I15" s="1" t="s">
        <v>247</v>
      </c>
      <c r="J15" s="1" t="s">
        <v>30</v>
      </c>
      <c r="K15" s="1" t="s">
        <v>248</v>
      </c>
      <c r="L15" s="1" t="s">
        <v>248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249</v>
      </c>
      <c r="S15" s="1" t="s">
        <v>162</v>
      </c>
      <c r="T15" s="1" t="s">
        <v>163</v>
      </c>
      <c r="U15" s="1" t="s">
        <v>164</v>
      </c>
    </row>
    <row r="16" s="1" customFormat="1" spans="1:21">
      <c r="A16" s="3">
        <v>18046935919</v>
      </c>
      <c r="B16" s="1" t="s">
        <v>250</v>
      </c>
      <c r="C16" s="1" t="s">
        <v>251</v>
      </c>
      <c r="D16" s="1" t="s">
        <v>252</v>
      </c>
      <c r="E16" s="1" t="s">
        <v>253</v>
      </c>
      <c r="F16" s="1" t="s">
        <v>254</v>
      </c>
      <c r="G16" s="1" t="s">
        <v>153</v>
      </c>
      <c r="H16" s="1" t="s">
        <v>154</v>
      </c>
      <c r="I16" s="1" t="s">
        <v>255</v>
      </c>
      <c r="J16" s="1" t="s">
        <v>30</v>
      </c>
      <c r="K16" s="1" t="s">
        <v>256</v>
      </c>
      <c r="L16" s="1" t="s">
        <v>256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257</v>
      </c>
      <c r="S16" s="1" t="s">
        <v>162</v>
      </c>
      <c r="T16" s="1" t="s">
        <v>163</v>
      </c>
      <c r="U16" s="1" t="s">
        <v>164</v>
      </c>
    </row>
    <row r="17" s="1" customFormat="1" spans="1:21">
      <c r="A17" s="3">
        <v>17972513077</v>
      </c>
      <c r="B17" s="1" t="s">
        <v>258</v>
      </c>
      <c r="C17" s="1" t="s">
        <v>259</v>
      </c>
      <c r="D17" s="1" t="s">
        <v>260</v>
      </c>
      <c r="E17" s="1" t="s">
        <v>261</v>
      </c>
      <c r="F17" s="1" t="s">
        <v>149</v>
      </c>
      <c r="G17" s="1" t="s">
        <v>153</v>
      </c>
      <c r="H17" s="1" t="s">
        <v>154</v>
      </c>
      <c r="I17" s="1" t="s">
        <v>262</v>
      </c>
      <c r="J17" s="1" t="s">
        <v>30</v>
      </c>
      <c r="K17" s="1" t="s">
        <v>263</v>
      </c>
      <c r="L17" s="1" t="s">
        <v>263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264</v>
      </c>
      <c r="S17" s="1" t="s">
        <v>162</v>
      </c>
      <c r="T17" s="1" t="s">
        <v>163</v>
      </c>
      <c r="U17" s="1" t="s">
        <v>164</v>
      </c>
    </row>
    <row r="18" s="1" customFormat="1" spans="1:21">
      <c r="A18" s="3">
        <v>17921160521</v>
      </c>
      <c r="B18" s="1" t="s">
        <v>265</v>
      </c>
      <c r="C18" s="1" t="s">
        <v>266</v>
      </c>
      <c r="D18" s="1" t="s">
        <v>267</v>
      </c>
      <c r="E18" s="1" t="s">
        <v>268</v>
      </c>
      <c r="F18" s="1" t="s">
        <v>254</v>
      </c>
      <c r="G18" s="1" t="s">
        <v>153</v>
      </c>
      <c r="H18" s="1" t="s">
        <v>154</v>
      </c>
      <c r="I18" s="1" t="s">
        <v>269</v>
      </c>
      <c r="J18" s="1" t="s">
        <v>30</v>
      </c>
      <c r="K18" s="1" t="s">
        <v>270</v>
      </c>
      <c r="L18" s="1" t="s">
        <v>270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271</v>
      </c>
      <c r="S18" s="1" t="s">
        <v>162</v>
      </c>
      <c r="T18" s="1" t="s">
        <v>163</v>
      </c>
      <c r="U18" s="1" t="s">
        <v>164</v>
      </c>
    </row>
    <row r="19" s="1" customFormat="1" spans="1:21">
      <c r="A19" s="3">
        <v>17829834068</v>
      </c>
      <c r="B19" s="1" t="s">
        <v>272</v>
      </c>
      <c r="C19" s="1" t="s">
        <v>273</v>
      </c>
      <c r="D19" s="1" t="s">
        <v>274</v>
      </c>
      <c r="E19" s="1" t="s">
        <v>275</v>
      </c>
      <c r="F19" s="1" t="s">
        <v>254</v>
      </c>
      <c r="G19" s="1" t="s">
        <v>153</v>
      </c>
      <c r="H19" s="1" t="s">
        <v>154</v>
      </c>
      <c r="I19" s="1" t="s">
        <v>276</v>
      </c>
      <c r="J19" s="1" t="s">
        <v>30</v>
      </c>
      <c r="K19" s="1" t="s">
        <v>277</v>
      </c>
      <c r="L19" s="1" t="s">
        <v>277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278</v>
      </c>
      <c r="S19" s="1" t="s">
        <v>162</v>
      </c>
      <c r="T19" s="1" t="s">
        <v>163</v>
      </c>
      <c r="U19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2022-07-05T02:27:51Z</dcterms:created>
  <dcterms:modified xsi:type="dcterms:W3CDTF">2022-07-05T02:43:29Z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B92D12EC44094575AC10C27F494CF118</vt:lpwstr>
  </property>
  <property fmtid="{D5CDD505-2E9C-101B-9397-08002B2CF9AE}" pid="3" name="KSOProductBuildVer">
    <vt:lpwstr>2052-11.1.0.11830</vt:lpwstr>
  </property>
</Properties>
</file>