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对账!$A$1:$X$15</definedName>
  </definedNames>
  <calcPr calcId="144525"/>
</workbook>
</file>

<file path=xl/sharedStrings.xml><?xml version="1.0" encoding="utf-8"?>
<sst xmlns="http://schemas.openxmlformats.org/spreadsheetml/2006/main" count="531" uniqueCount="166">
  <si>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</si>
  <si>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</si>
  <si>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</si>
  <si>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</si>
  <si>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</si>
  <si>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</si>
  <si>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</si>
  <si>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</si>
  <si>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</si>
  <si>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</si>
  <si>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</si>
  <si>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</si>
  <si>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</si>
  <si>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</si>
  <si>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</si>
  <si>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</si>
  <si>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</si>
  <si>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</si>
  <si>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</si>
  <si>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</si>
  <si>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</si>
  <si>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</si>
  <si>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</si>
  <si>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</si>
  <si>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</si>
  <si>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18269444896	</t>
  </si>
  <si>
    <t>Ctrip</t>
  </si>
  <si>
    <t>正常</t>
  </si>
  <si>
    <t>[济南]锦江之星(济南省立医院经三纬八路店)(46098350)</t>
  </si>
  <si>
    <t>标准单床房&lt;单人入住&gt;&lt;内宾&gt;&lt;预付&gt;&lt;单早&gt;</t>
  </si>
  <si>
    <t>CNY</t>
  </si>
  <si>
    <t>张祥行</t>
  </si>
  <si>
    <t>CA11323220707CNY</t>
  </si>
  <si>
    <t>未提现</t>
  </si>
  <si>
    <t>携程开票</t>
  </si>
  <si>
    <t xml:space="preserve">	</t>
  </si>
  <si>
    <t xml:space="preserve">18270106101	</t>
  </si>
  <si>
    <t>[南宁]锦江之星(南宁火车站友爱北路店)(69030734)</t>
  </si>
  <si>
    <t>标准大床房&lt;单人入住&gt;&lt;内宾&gt;&lt;预付&gt;&lt;单早&gt;</t>
  </si>
  <si>
    <t>刘岩</t>
  </si>
  <si>
    <t xml:space="preserve">18270785935	</t>
  </si>
  <si>
    <t>[朝阳]锦江之星(朝阳火车站店)(77393422)</t>
  </si>
  <si>
    <t>标准间B&lt;双人入住&gt;&lt;内宾&gt;&lt;预付&gt;&lt;双早&gt;</t>
  </si>
  <si>
    <t>张玉河</t>
  </si>
  <si>
    <t>取消</t>
  </si>
  <si>
    <t xml:space="preserve">18271015286	</t>
  </si>
  <si>
    <t>[南京]锦江之星品尚(南京汉中门店)(60983744)</t>
  </si>
  <si>
    <t>商务房C&lt;双人入住&gt;&lt;内宾&gt;&lt;预付&gt;&lt;双早&gt;</t>
  </si>
  <si>
    <t>杨善佳</t>
  </si>
  <si>
    <t xml:space="preserve">18271234045	</t>
  </si>
  <si>
    <t>[昆明]白玉兰酒店(昆明西昌路大悦城店)(60984345)</t>
  </si>
  <si>
    <t>商务房A&lt;双人入住&gt;&lt;内宾&gt;&lt;预付&gt;&lt;双早&gt;</t>
  </si>
  <si>
    <t>蒋建修</t>
  </si>
  <si>
    <t xml:space="preserve">18271666141	</t>
  </si>
  <si>
    <t>[青岛]7天连锁酒店(青岛海尔园地铁大厦九水西路店)(73267655)</t>
  </si>
  <si>
    <t>自主大床房&lt;双人入住&gt;&lt;内宾&gt;&lt;预付&gt;&lt;双早&gt;</t>
  </si>
  <si>
    <t>程康佳</t>
  </si>
  <si>
    <t xml:space="preserve">18271715027	</t>
  </si>
  <si>
    <t>[天津]锦江之星(天津钢管公司店)(71450670)</t>
  </si>
  <si>
    <t>商务房B&lt;双人入住&gt;&lt;内宾&gt;&lt;预付&gt;&lt;双早&gt;</t>
  </si>
  <si>
    <t>李洋</t>
  </si>
  <si>
    <t xml:space="preserve">18275842057	</t>
  </si>
  <si>
    <t>[昌吉市]7天连锁酒店(昌吉东方广场店)(66088476)</t>
  </si>
  <si>
    <t>自主大床房&lt;双人入住&gt;&lt;内宾&gt;&lt;预付&gt;&lt;无早&gt;</t>
  </si>
  <si>
    <t>帕丽但木•努尔买买提</t>
  </si>
  <si>
    <t xml:space="preserve">18276960798	</t>
  </si>
  <si>
    <t>自主双床房&lt;双人入住&gt;&lt;内宾&gt;&lt;预付&gt;&lt;双早&gt;</t>
  </si>
  <si>
    <t>徐军</t>
  </si>
  <si>
    <t xml:space="preserve">18277173619	</t>
  </si>
  <si>
    <t>[渭南]白玉兰酒店(渭南杜化路海兴城店)(73246962)</t>
  </si>
  <si>
    <t>玉舒大床房&lt;双人入住&gt;&lt;内宾&gt;&lt;预付&gt;&lt;双早&gt;</t>
  </si>
  <si>
    <t>王哲</t>
  </si>
  <si>
    <t xml:space="preserve">18277425289	</t>
  </si>
  <si>
    <t>[武汉]维也纳国际酒店(武汉后湖兴业路地铁站店)(83922372)</t>
  </si>
  <si>
    <t>行政套房&lt;双人入住&gt;&lt;内宾&gt;&lt;预付&gt;&lt;双早&gt;</t>
  </si>
  <si>
    <t>陈浩义,吴嘉翔</t>
  </si>
  <si>
    <t xml:space="preserve">18277591617	</t>
  </si>
  <si>
    <t>杨景盛,王孟秋</t>
  </si>
  <si>
    <t xml:space="preserve">18277629745	</t>
  </si>
  <si>
    <t>棋牌大床房&lt;双人入住&gt;&lt;内宾&gt;&lt;预付&gt;&lt;双早&gt;</t>
  </si>
  <si>
    <t>吴小丽,吴清风</t>
  </si>
  <si>
    <t>退单</t>
  </si>
  <si>
    <t xml:space="preserve">18115797610	</t>
  </si>
  <si>
    <t>[哈尔滨]锦江之星(哈尔滨麦德龙店)(69028339)</t>
  </si>
  <si>
    <t>特价大小双床房&lt;双人入住&gt;&lt;内宾&gt;&lt;预付&gt;&lt;双早&gt;</t>
  </si>
  <si>
    <t>王净</t>
  </si>
  <si>
    <t>，</t>
  </si>
  <si>
    <t>7.5可退190.82元</t>
  </si>
  <si>
    <t>A220707095915481</t>
  </si>
  <si>
    <t>CNY / HKD 当前参考汇率: 1.168742814</t>
  </si>
  <si>
    <t>总计： 1117.13 CNY/
1305.64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</si>
  <si>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</si>
  <si>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</si>
  <si>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</si>
  <si>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</si>
  <si>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</si>
  <si>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</si>
  <si>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</si>
  <si>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</si>
  <si>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</si>
  <si>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</si>
  <si>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</si>
  <si>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</si>
  <si>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</si>
  <si>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</si>
  <si>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</si>
  <si>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</si>
  <si>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</si>
  <si>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</si>
  <si>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2022-07-03</t>
  </si>
  <si>
    <t>2610253</t>
  </si>
  <si>
    <t>维也纳国际酒店(武汉后湖兴业路地铁站店)</t>
  </si>
  <si>
    <t>2022-07-04</t>
  </si>
  <si>
    <t>退房日月结</t>
  </si>
  <si>
    <t>922.50</t>
  </si>
  <si>
    <t>RMB</t>
  </si>
  <si>
    <t>0</t>
  </si>
  <si>
    <t>0.00</t>
  </si>
  <si>
    <t>携程汇智国内直连</t>
  </si>
  <si>
    <t>1861</t>
  </si>
  <si>
    <t>2022-07-03 22:02:34</t>
  </si>
  <si>
    <t>否</t>
  </si>
  <si>
    <t>汇智国际旅游发展有限公司</t>
  </si>
  <si>
    <t>直连</t>
  </si>
  <si>
    <t>2610249</t>
  </si>
  <si>
    <t>1027.04</t>
  </si>
  <si>
    <t>2022-07-03 21:55:26</t>
  </si>
  <si>
    <t>2610214</t>
  </si>
  <si>
    <t>2022-07-03 21:24:27</t>
  </si>
  <si>
    <t>2610178</t>
  </si>
  <si>
    <t>白玉兰酒店(渭南杜化路海兴城店)</t>
  </si>
  <si>
    <t>209.10</t>
  </si>
  <si>
    <t>2022-07-03 20:36:36</t>
  </si>
  <si>
    <t>2610143</t>
  </si>
  <si>
    <t>7天连锁酒店(青岛海尔园地铁大厦九水西路店)</t>
  </si>
  <si>
    <t>119.92</t>
  </si>
  <si>
    <t>2022-07-03 19:54:18</t>
  </si>
  <si>
    <t>2610016</t>
  </si>
  <si>
    <t>7天连锁酒店(昌吉东方广场店)</t>
  </si>
  <si>
    <t>110.70</t>
  </si>
  <si>
    <t>2022-07-03 16:34:23</t>
  </si>
  <si>
    <t>2609812</t>
  </si>
  <si>
    <t>锦江之星(天津钢管公司店)</t>
  </si>
  <si>
    <t>158.10</t>
  </si>
  <si>
    <t>2022-07-03 11:54:07</t>
  </si>
  <si>
    <t>2609807</t>
  </si>
  <si>
    <t>2022-07-03 11:45:12</t>
  </si>
  <si>
    <t>2609756</t>
  </si>
  <si>
    <t>白玉兰酒店(昆明西昌路大悦城店)</t>
  </si>
  <si>
    <t>133.25</t>
  </si>
  <si>
    <t>2022-07-03 10:15:49</t>
  </si>
  <si>
    <t>2609728</t>
  </si>
  <si>
    <t>锦江之星品尚(南京汉中门店)</t>
  </si>
  <si>
    <t>166.26</t>
  </si>
  <si>
    <t>2022-07-03 09:16:28</t>
  </si>
  <si>
    <t>2609680</t>
  </si>
  <si>
    <t>锦江之星（辽宁朝阳火车站店）</t>
  </si>
  <si>
    <t>2022-07-03 07:31:56</t>
  </si>
  <si>
    <t>2022-07-02</t>
  </si>
  <si>
    <t>2609539</t>
  </si>
  <si>
    <t>锦江之星(南宁火车站友爱北路店)</t>
  </si>
  <si>
    <t>2022-07-02 23:40:11</t>
  </si>
  <si>
    <t>2609489</t>
  </si>
  <si>
    <t>锦江之星(济南省立医院经三纬八路店)</t>
  </si>
  <si>
    <t>132.60</t>
  </si>
  <si>
    <t>2022-07-02 21:48:42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</si>
</sst>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44745</v>
      </c>
      <c r="G2" s="6">
        <v>44746</v>
      </c>
      <c r="H2" s="4">
        <v>1</v>
      </c>
      <c r="I2" s="4">
        <v>1</v>
      </c>
      <c r="J2" s="4">
        <v>1</v>
      </c>
      <c r="K2" s="4" t="s">
        <v>30</v>
      </c>
      <c r="L2" s="4">
        <v>132.6</v>
      </c>
      <c r="M2" s="4">
        <v>132.6</v>
      </c>
      <c r="N2" s="4" t="s">
        <v>31</v>
      </c>
      <c r="O2" s="4" t="s">
        <v>32</v>
      </c>
      <c r="P2" s="4" t="s">
        <v>33</v>
      </c>
      <c r="Q2" s="4">
        <v>0</v>
      </c>
      <c r="R2" s="7">
        <v>44744</v>
      </c>
      <c r="S2" s="6">
        <v>44749</v>
      </c>
      <c r="T2" s="4" t="s">
        <v>34</v>
      </c>
      <c r="U2" s="4">
        <v>132.6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44745</v>
      </c>
      <c r="G3" s="6">
        <v>44746</v>
      </c>
      <c r="H3" s="4">
        <v>1</v>
      </c>
      <c r="I3" s="4">
        <v>1</v>
      </c>
      <c r="J3" s="4">
        <v>1</v>
      </c>
      <c r="K3" s="4" t="s">
        <v>30</v>
      </c>
      <c r="L3" s="4">
        <v>158.1</v>
      </c>
      <c r="M3" s="4">
        <v>158.1</v>
      </c>
      <c r="N3" s="4" t="s">
        <v>39</v>
      </c>
      <c r="O3" s="4" t="s">
        <v>32</v>
      </c>
      <c r="P3" s="4" t="s">
        <v>33</v>
      </c>
      <c r="Q3" s="4">
        <v>0</v>
      </c>
      <c r="R3" s="7">
        <v>44744</v>
      </c>
      <c r="S3" s="6">
        <v>44749</v>
      </c>
      <c r="T3" s="4" t="s">
        <v>34</v>
      </c>
      <c r="U3" s="4">
        <v>158.1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6">
        <v>44745</v>
      </c>
      <c r="G4" s="6">
        <v>44746</v>
      </c>
      <c r="H4" s="4">
        <v>1</v>
      </c>
      <c r="I4" s="4">
        <v>1</v>
      </c>
      <c r="J4" s="4">
        <v>1</v>
      </c>
      <c r="K4" s="4" t="s">
        <v>30</v>
      </c>
      <c r="L4" s="4">
        <v>132.6</v>
      </c>
      <c r="M4" s="4">
        <v>132.6</v>
      </c>
      <c r="N4" s="4" t="s">
        <v>43</v>
      </c>
      <c r="O4" s="4" t="s">
        <v>32</v>
      </c>
      <c r="P4" s="4" t="s">
        <v>33</v>
      </c>
      <c r="Q4" s="4">
        <v>0</v>
      </c>
      <c r="R4" s="7">
        <v>44745</v>
      </c>
      <c r="S4" s="6">
        <v>44749</v>
      </c>
      <c r="T4" s="4" t="s">
        <v>34</v>
      </c>
      <c r="U4" s="4">
        <v>132.6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40</v>
      </c>
      <c r="B5" s="4" t="s">
        <v>26</v>
      </c>
      <c r="C5" s="4" t="s">
        <v>44</v>
      </c>
      <c r="D5" s="4" t="s">
        <v>41</v>
      </c>
      <c r="E5" s="4" t="s">
        <v>42</v>
      </c>
      <c r="F5" s="6">
        <v>44745</v>
      </c>
      <c r="G5" s="6">
        <v>44746</v>
      </c>
      <c r="H5" s="4">
        <v>1</v>
      </c>
      <c r="I5" s="4">
        <v>1</v>
      </c>
      <c r="J5" s="4">
        <v>1</v>
      </c>
      <c r="K5" s="4" t="s">
        <v>30</v>
      </c>
      <c r="L5" s="4">
        <v>-132.6</v>
      </c>
      <c r="M5" s="4">
        <v>-132.6</v>
      </c>
      <c r="N5" s="4" t="s">
        <v>43</v>
      </c>
      <c r="O5" s="4" t="s">
        <v>32</v>
      </c>
      <c r="P5" s="4" t="s">
        <v>33</v>
      </c>
      <c r="Q5" s="4">
        <v>0</v>
      </c>
      <c r="R5" s="7">
        <v>44745</v>
      </c>
      <c r="S5" s="6">
        <v>44749</v>
      </c>
      <c r="T5" s="4" t="s">
        <v>34</v>
      </c>
      <c r="U5" s="4">
        <v>-132.6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45</v>
      </c>
      <c r="B6" s="4" t="s">
        <v>26</v>
      </c>
      <c r="C6" s="4" t="s">
        <v>27</v>
      </c>
      <c r="D6" s="4" t="s">
        <v>46</v>
      </c>
      <c r="E6" s="4" t="s">
        <v>47</v>
      </c>
      <c r="F6" s="6">
        <v>44745</v>
      </c>
      <c r="G6" s="6">
        <v>44746</v>
      </c>
      <c r="H6" s="4">
        <v>1</v>
      </c>
      <c r="I6" s="4">
        <v>1</v>
      </c>
      <c r="J6" s="4">
        <v>1</v>
      </c>
      <c r="K6" s="4" t="s">
        <v>30</v>
      </c>
      <c r="L6" s="4">
        <v>166.26</v>
      </c>
      <c r="M6" s="4">
        <v>166.26</v>
      </c>
      <c r="N6" s="4" t="s">
        <v>48</v>
      </c>
      <c r="O6" s="4" t="s">
        <v>32</v>
      </c>
      <c r="P6" s="4" t="s">
        <v>33</v>
      </c>
      <c r="Q6" s="4">
        <v>0</v>
      </c>
      <c r="R6" s="7">
        <v>44745</v>
      </c>
      <c r="S6" s="6">
        <v>44749</v>
      </c>
      <c r="T6" s="4" t="s">
        <v>34</v>
      </c>
      <c r="U6" s="4">
        <v>166.26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49</v>
      </c>
      <c r="B7" s="4" t="s">
        <v>26</v>
      </c>
      <c r="C7" s="4" t="s">
        <v>27</v>
      </c>
      <c r="D7" s="4" t="s">
        <v>50</v>
      </c>
      <c r="E7" s="4" t="s">
        <v>51</v>
      </c>
      <c r="F7" s="6">
        <v>44745</v>
      </c>
      <c r="G7" s="6">
        <v>44746</v>
      </c>
      <c r="H7" s="4">
        <v>1</v>
      </c>
      <c r="I7" s="4">
        <v>1</v>
      </c>
      <c r="J7" s="4">
        <v>1</v>
      </c>
      <c r="K7" s="4" t="s">
        <v>30</v>
      </c>
      <c r="L7" s="4">
        <v>133.25</v>
      </c>
      <c r="M7" s="4">
        <v>133.25</v>
      </c>
      <c r="N7" s="4" t="s">
        <v>52</v>
      </c>
      <c r="O7" s="4" t="s">
        <v>32</v>
      </c>
      <c r="P7" s="4" t="s">
        <v>33</v>
      </c>
      <c r="Q7" s="4">
        <v>0</v>
      </c>
      <c r="R7" s="7">
        <v>44745</v>
      </c>
      <c r="S7" s="6">
        <v>44749</v>
      </c>
      <c r="T7" s="4" t="s">
        <v>34</v>
      </c>
      <c r="U7" s="4">
        <v>133.25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53</v>
      </c>
      <c r="B8" s="4" t="s">
        <v>26</v>
      </c>
      <c r="C8" s="4" t="s">
        <v>27</v>
      </c>
      <c r="D8" s="4" t="s">
        <v>54</v>
      </c>
      <c r="E8" s="4" t="s">
        <v>55</v>
      </c>
      <c r="F8" s="6">
        <v>44745</v>
      </c>
      <c r="G8" s="6">
        <v>44746</v>
      </c>
      <c r="H8" s="4">
        <v>1</v>
      </c>
      <c r="I8" s="4">
        <v>1</v>
      </c>
      <c r="J8" s="4">
        <v>1</v>
      </c>
      <c r="K8" s="4" t="s">
        <v>30</v>
      </c>
      <c r="L8" s="4">
        <v>119.92</v>
      </c>
      <c r="M8" s="4">
        <v>119.92</v>
      </c>
      <c r="N8" s="4" t="s">
        <v>56</v>
      </c>
      <c r="O8" s="4" t="s">
        <v>32</v>
      </c>
      <c r="P8" s="4" t="s">
        <v>33</v>
      </c>
      <c r="Q8" s="4">
        <v>0</v>
      </c>
      <c r="R8" s="7">
        <v>44745</v>
      </c>
      <c r="S8" s="6">
        <v>44749</v>
      </c>
      <c r="T8" s="4" t="s">
        <v>34</v>
      </c>
      <c r="U8" s="4">
        <v>119.92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57</v>
      </c>
      <c r="B9" s="4" t="s">
        <v>26</v>
      </c>
      <c r="C9" s="4" t="s">
        <v>27</v>
      </c>
      <c r="D9" s="4" t="s">
        <v>58</v>
      </c>
      <c r="E9" s="4" t="s">
        <v>59</v>
      </c>
      <c r="F9" s="6">
        <v>44745</v>
      </c>
      <c r="G9" s="6">
        <v>44746</v>
      </c>
      <c r="H9" s="4">
        <v>1</v>
      </c>
      <c r="I9" s="4">
        <v>1</v>
      </c>
      <c r="J9" s="4">
        <v>1</v>
      </c>
      <c r="K9" s="4" t="s">
        <v>30</v>
      </c>
      <c r="L9" s="4">
        <v>158.1</v>
      </c>
      <c r="M9" s="4">
        <v>158.1</v>
      </c>
      <c r="N9" s="4" t="s">
        <v>60</v>
      </c>
      <c r="O9" s="4" t="s">
        <v>32</v>
      </c>
      <c r="P9" s="4" t="s">
        <v>33</v>
      </c>
      <c r="Q9" s="4">
        <v>0</v>
      </c>
      <c r="R9" s="7">
        <v>44745</v>
      </c>
      <c r="S9" s="6">
        <v>44749</v>
      </c>
      <c r="T9" s="4" t="s">
        <v>34</v>
      </c>
      <c r="U9" s="4">
        <v>158.1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61</v>
      </c>
      <c r="B10" s="4" t="s">
        <v>26</v>
      </c>
      <c r="C10" s="4" t="s">
        <v>27</v>
      </c>
      <c r="D10" s="4" t="s">
        <v>62</v>
      </c>
      <c r="E10" s="4" t="s">
        <v>63</v>
      </c>
      <c r="F10" s="6">
        <v>44745</v>
      </c>
      <c r="G10" s="6">
        <v>44746</v>
      </c>
      <c r="H10" s="4">
        <v>1</v>
      </c>
      <c r="I10" s="4">
        <v>1</v>
      </c>
      <c r="J10" s="4">
        <v>1</v>
      </c>
      <c r="K10" s="4" t="s">
        <v>30</v>
      </c>
      <c r="L10" s="4">
        <v>110.7</v>
      </c>
      <c r="M10" s="4">
        <v>110.7</v>
      </c>
      <c r="N10" s="4" t="s">
        <v>64</v>
      </c>
      <c r="O10" s="4" t="s">
        <v>32</v>
      </c>
      <c r="P10" s="4" t="s">
        <v>33</v>
      </c>
      <c r="Q10" s="4">
        <v>0</v>
      </c>
      <c r="R10" s="7">
        <v>44745</v>
      </c>
      <c r="S10" s="6">
        <v>44749</v>
      </c>
      <c r="T10" s="4" t="s">
        <v>34</v>
      </c>
      <c r="U10" s="4">
        <v>110.7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65</v>
      </c>
      <c r="B11" s="4" t="s">
        <v>26</v>
      </c>
      <c r="C11" s="4" t="s">
        <v>27</v>
      </c>
      <c r="D11" s="4" t="s">
        <v>54</v>
      </c>
      <c r="E11" s="4" t="s">
        <v>66</v>
      </c>
      <c r="F11" s="6">
        <v>44745</v>
      </c>
      <c r="G11" s="6">
        <v>44746</v>
      </c>
      <c r="H11" s="4">
        <v>1</v>
      </c>
      <c r="I11" s="4">
        <v>1</v>
      </c>
      <c r="J11" s="4">
        <v>1</v>
      </c>
      <c r="K11" s="4" t="s">
        <v>30</v>
      </c>
      <c r="L11" s="4">
        <v>119.92</v>
      </c>
      <c r="M11" s="4">
        <v>119.92</v>
      </c>
      <c r="N11" s="4" t="s">
        <v>67</v>
      </c>
      <c r="O11" s="4" t="s">
        <v>32</v>
      </c>
      <c r="P11" s="4" t="s">
        <v>33</v>
      </c>
      <c r="Q11" s="4">
        <v>0</v>
      </c>
      <c r="R11" s="7">
        <v>44745</v>
      </c>
      <c r="S11" s="6">
        <v>44749</v>
      </c>
      <c r="T11" s="4" t="s">
        <v>34</v>
      </c>
      <c r="U11" s="4">
        <v>119.92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68</v>
      </c>
      <c r="B12" s="4" t="s">
        <v>26</v>
      </c>
      <c r="C12" s="4" t="s">
        <v>27</v>
      </c>
      <c r="D12" s="4" t="s">
        <v>69</v>
      </c>
      <c r="E12" s="4" t="s">
        <v>70</v>
      </c>
      <c r="F12" s="6">
        <v>44745</v>
      </c>
      <c r="G12" s="6">
        <v>44746</v>
      </c>
      <c r="H12" s="4">
        <v>1</v>
      </c>
      <c r="I12" s="4">
        <v>1</v>
      </c>
      <c r="J12" s="4">
        <v>1</v>
      </c>
      <c r="K12" s="4" t="s">
        <v>30</v>
      </c>
      <c r="L12" s="4">
        <v>209.1</v>
      </c>
      <c r="M12" s="4">
        <v>209.1</v>
      </c>
      <c r="N12" s="4" t="s">
        <v>71</v>
      </c>
      <c r="O12" s="4" t="s">
        <v>32</v>
      </c>
      <c r="P12" s="4" t="s">
        <v>33</v>
      </c>
      <c r="Q12" s="4">
        <v>0</v>
      </c>
      <c r="R12" s="7">
        <v>44745</v>
      </c>
      <c r="S12" s="6">
        <v>44749</v>
      </c>
      <c r="T12" s="4" t="s">
        <v>34</v>
      </c>
      <c r="U12" s="4">
        <v>209.1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72</v>
      </c>
      <c r="B13" s="4" t="s">
        <v>26</v>
      </c>
      <c r="C13" s="4" t="s">
        <v>27</v>
      </c>
      <c r="D13" s="4" t="s">
        <v>73</v>
      </c>
      <c r="E13" s="4" t="s">
        <v>74</v>
      </c>
      <c r="F13" s="6">
        <v>44745</v>
      </c>
      <c r="G13" s="6">
        <v>44746</v>
      </c>
      <c r="H13" s="4">
        <v>2</v>
      </c>
      <c r="I13" s="4">
        <v>1</v>
      </c>
      <c r="J13" s="4">
        <v>2</v>
      </c>
      <c r="K13" s="4" t="s">
        <v>30</v>
      </c>
      <c r="L13" s="4">
        <v>1027.04</v>
      </c>
      <c r="M13" s="4">
        <v>1027.04</v>
      </c>
      <c r="N13" s="4" t="s">
        <v>75</v>
      </c>
      <c r="O13" s="4" t="s">
        <v>32</v>
      </c>
      <c r="P13" s="4" t="s">
        <v>33</v>
      </c>
      <c r="Q13" s="4">
        <v>0</v>
      </c>
      <c r="R13" s="7">
        <v>44745</v>
      </c>
      <c r="S13" s="6">
        <v>44749</v>
      </c>
      <c r="T13" s="4" t="s">
        <v>34</v>
      </c>
      <c r="U13" s="4">
        <v>1027.04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76</v>
      </c>
      <c r="B14" s="4" t="s">
        <v>26</v>
      </c>
      <c r="C14" s="4" t="s">
        <v>27</v>
      </c>
      <c r="D14" s="4" t="s">
        <v>73</v>
      </c>
      <c r="E14" s="4" t="s">
        <v>74</v>
      </c>
      <c r="F14" s="6">
        <v>44745</v>
      </c>
      <c r="G14" s="6">
        <v>44746</v>
      </c>
      <c r="H14" s="4">
        <v>2</v>
      </c>
      <c r="I14" s="4">
        <v>1</v>
      </c>
      <c r="J14" s="4">
        <v>2</v>
      </c>
      <c r="K14" s="4" t="s">
        <v>30</v>
      </c>
      <c r="L14" s="4">
        <v>1027.04</v>
      </c>
      <c r="M14" s="4">
        <v>1027.04</v>
      </c>
      <c r="N14" s="4" t="s">
        <v>77</v>
      </c>
      <c r="O14" s="4" t="s">
        <v>32</v>
      </c>
      <c r="P14" s="4" t="s">
        <v>33</v>
      </c>
      <c r="Q14" s="4">
        <v>0</v>
      </c>
      <c r="R14" s="7">
        <v>44745</v>
      </c>
      <c r="S14" s="6">
        <v>44749</v>
      </c>
      <c r="T14" s="4" t="s">
        <v>34</v>
      </c>
      <c r="U14" s="4">
        <v>1027.04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78</v>
      </c>
      <c r="B15" s="4" t="s">
        <v>26</v>
      </c>
      <c r="C15" s="4" t="s">
        <v>27</v>
      </c>
      <c r="D15" s="4" t="s">
        <v>73</v>
      </c>
      <c r="E15" s="4" t="s">
        <v>79</v>
      </c>
      <c r="F15" s="6">
        <v>44745</v>
      </c>
      <c r="G15" s="6">
        <v>44746</v>
      </c>
      <c r="H15" s="4">
        <v>2</v>
      </c>
      <c r="I15" s="4">
        <v>1</v>
      </c>
      <c r="J15" s="4">
        <v>2</v>
      </c>
      <c r="K15" s="4" t="s">
        <v>30</v>
      </c>
      <c r="L15" s="4">
        <v>922.5</v>
      </c>
      <c r="M15" s="4">
        <v>922.5</v>
      </c>
      <c r="N15" s="4" t="s">
        <v>80</v>
      </c>
      <c r="O15" s="4" t="s">
        <v>32</v>
      </c>
      <c r="P15" s="4" t="s">
        <v>33</v>
      </c>
      <c r="Q15" s="4">
        <v>0</v>
      </c>
      <c r="R15" s="7">
        <v>44745</v>
      </c>
      <c r="S15" s="6">
        <v>44749</v>
      </c>
      <c r="T15" s="4" t="s">
        <v>34</v>
      </c>
      <c r="U15" s="4">
        <v>922.5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72</v>
      </c>
      <c r="B16" s="4" t="s">
        <v>26</v>
      </c>
      <c r="C16" s="4" t="s">
        <v>44</v>
      </c>
      <c r="D16" s="4" t="s">
        <v>73</v>
      </c>
      <c r="E16" s="4" t="s">
        <v>74</v>
      </c>
      <c r="F16" s="6">
        <v>44745</v>
      </c>
      <c r="G16" s="6">
        <v>44746</v>
      </c>
      <c r="H16" s="4">
        <v>2</v>
      </c>
      <c r="I16" s="4">
        <v>1</v>
      </c>
      <c r="J16" s="4">
        <v>2</v>
      </c>
      <c r="K16" s="4" t="s">
        <v>30</v>
      </c>
      <c r="L16" s="4">
        <v>-1027.04</v>
      </c>
      <c r="M16" s="4">
        <v>-1027.04</v>
      </c>
      <c r="N16" s="4" t="s">
        <v>75</v>
      </c>
      <c r="O16" s="4" t="s">
        <v>32</v>
      </c>
      <c r="P16" s="4" t="s">
        <v>33</v>
      </c>
      <c r="Q16" s="4">
        <v>0</v>
      </c>
      <c r="R16" s="7">
        <v>44745</v>
      </c>
      <c r="S16" s="6">
        <v>44749</v>
      </c>
      <c r="T16" s="4" t="s">
        <v>34</v>
      </c>
      <c r="U16" s="4">
        <v>-1027.04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78</v>
      </c>
      <c r="B17" s="4" t="s">
        <v>26</v>
      </c>
      <c r="C17" s="4" t="s">
        <v>44</v>
      </c>
      <c r="D17" s="4" t="s">
        <v>73</v>
      </c>
      <c r="E17" s="4" t="s">
        <v>79</v>
      </c>
      <c r="F17" s="6">
        <v>44745</v>
      </c>
      <c r="G17" s="6">
        <v>44746</v>
      </c>
      <c r="H17" s="4">
        <v>2</v>
      </c>
      <c r="I17" s="4">
        <v>1</v>
      </c>
      <c r="J17" s="4">
        <v>2</v>
      </c>
      <c r="K17" s="4" t="s">
        <v>30</v>
      </c>
      <c r="L17" s="4">
        <v>-922.5</v>
      </c>
      <c r="M17" s="4">
        <v>-922.5</v>
      </c>
      <c r="N17" s="4" t="s">
        <v>80</v>
      </c>
      <c r="O17" s="4" t="s">
        <v>32</v>
      </c>
      <c r="P17" s="4" t="s">
        <v>33</v>
      </c>
      <c r="Q17" s="4">
        <v>0</v>
      </c>
      <c r="R17" s="7">
        <v>44745</v>
      </c>
      <c r="S17" s="6">
        <v>44749</v>
      </c>
      <c r="T17" s="4" t="s">
        <v>34</v>
      </c>
      <c r="U17" s="4">
        <v>-922.5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76</v>
      </c>
      <c r="B18" s="4" t="s">
        <v>26</v>
      </c>
      <c r="C18" s="4" t="s">
        <v>81</v>
      </c>
      <c r="D18" s="4" t="s">
        <v>73</v>
      </c>
      <c r="E18" s="4" t="s">
        <v>74</v>
      </c>
      <c r="F18" s="6">
        <v>44745</v>
      </c>
      <c r="G18" s="6">
        <v>44746</v>
      </c>
      <c r="H18" s="4">
        <v>2</v>
      </c>
      <c r="I18" s="4">
        <v>1</v>
      </c>
      <c r="J18" s="4">
        <v>2</v>
      </c>
      <c r="K18" s="4" t="s">
        <v>30</v>
      </c>
      <c r="L18" s="4">
        <v>-1027.04</v>
      </c>
      <c r="M18" s="4">
        <v>-1027.04</v>
      </c>
      <c r="N18" s="4" t="s">
        <v>77</v>
      </c>
      <c r="O18" s="4" t="s">
        <v>32</v>
      </c>
      <c r="P18" s="4" t="s">
        <v>33</v>
      </c>
      <c r="Q18" s="4">
        <v>0</v>
      </c>
      <c r="R18" s="7">
        <v>44745</v>
      </c>
      <c r="S18" s="6">
        <v>44749</v>
      </c>
      <c r="T18" s="4" t="s">
        <v>34</v>
      </c>
      <c r="U18" s="4">
        <v>-1027.04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82</v>
      </c>
      <c r="B19" s="4" t="s">
        <v>26</v>
      </c>
      <c r="C19" s="4" t="s">
        <v>81</v>
      </c>
      <c r="D19" s="4" t="s">
        <v>83</v>
      </c>
      <c r="E19" s="4" t="s">
        <v>84</v>
      </c>
      <c r="F19" s="6">
        <v>44736</v>
      </c>
      <c r="G19" s="6">
        <v>44739</v>
      </c>
      <c r="H19" s="4">
        <v>1</v>
      </c>
      <c r="I19" s="4">
        <v>3</v>
      </c>
      <c r="J19" s="4">
        <v>3</v>
      </c>
      <c r="K19" s="4" t="s">
        <v>30</v>
      </c>
      <c r="L19" s="4">
        <v>-190.82</v>
      </c>
      <c r="M19" s="4">
        <v>-190.82</v>
      </c>
      <c r="N19" s="4" t="s">
        <v>85</v>
      </c>
      <c r="O19" s="4" t="s">
        <v>32</v>
      </c>
      <c r="P19" s="4" t="s">
        <v>33</v>
      </c>
      <c r="Q19" s="4">
        <v>0</v>
      </c>
      <c r="R19" s="7">
        <v>44726</v>
      </c>
      <c r="S19" s="6">
        <v>44749</v>
      </c>
      <c r="T19" s="4" t="s">
        <v>34</v>
      </c>
      <c r="U19" s="4">
        <v>-190.82</v>
      </c>
      <c r="V19" s="4">
        <v>0</v>
      </c>
      <c r="W19" s="4">
        <v>0</v>
      </c>
      <c r="X19" s="4" t="s">
        <v>35</v>
      </c>
      <c r="Y19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4"/>
  <sheetViews>
    <sheetView tabSelected="1" workbookViewId="0">
      <selection activeCell="A22" sqref="A22:A24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6" width="9" style="4"/>
    <col min="7" max="7" width="9.375" style="4"/>
    <col min="8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86</v>
      </c>
    </row>
    <row r="2" s="4" customFormat="1" spans="1:9">
      <c r="A2" s="5">
        <v>18269444896</v>
      </c>
      <c r="B2" s="6">
        <v>44745</v>
      </c>
      <c r="C2" s="6">
        <v>44746</v>
      </c>
      <c r="D2" s="4">
        <v>132.6</v>
      </c>
      <c r="E2" s="4" t="str">
        <f>VLOOKUP(A2,HOP!A:L,12,0)</f>
        <v>132.60</v>
      </c>
      <c r="F2" s="4" t="str">
        <f>VLOOKUP(A2,HOP!A:C,3,0)</f>
        <v>2609489</v>
      </c>
      <c r="G2" s="4">
        <f>D2-E2</f>
        <v>0</v>
      </c>
      <c r="H2" s="4" t="str">
        <f>$H$1&amp;F2</f>
        <v>，2609489</v>
      </c>
      <c r="I2" s="4" t="str">
        <f>VLOOKUP(A2,HOP!A:U,21,0)</f>
        <v>直连</v>
      </c>
    </row>
    <row r="3" s="4" customFormat="1" spans="1:9">
      <c r="A3" s="5">
        <v>18270106101</v>
      </c>
      <c r="B3" s="6">
        <v>44745</v>
      </c>
      <c r="C3" s="6">
        <v>44746</v>
      </c>
      <c r="D3" s="4">
        <v>158.1</v>
      </c>
      <c r="E3" s="4" t="str">
        <f>VLOOKUP(A3,HOP!A:L,12,0)</f>
        <v>158.10</v>
      </c>
      <c r="F3" s="4" t="str">
        <f>VLOOKUP(A3,HOP!A:C,3,0)</f>
        <v>2609539</v>
      </c>
      <c r="G3" s="4">
        <f t="shared" ref="G3:G15" si="0">D3-E3</f>
        <v>0</v>
      </c>
      <c r="H3" s="4" t="str">
        <f t="shared" ref="H3:H15" si="1">$H$1&amp;F3</f>
        <v>，2609539</v>
      </c>
      <c r="I3" s="4" t="str">
        <f>VLOOKUP(A3,HOP!A:U,21,0)</f>
        <v>直连</v>
      </c>
    </row>
    <row r="4" s="4" customFormat="1" hidden="1" spans="1:9">
      <c r="A4" s="5">
        <v>18270785935</v>
      </c>
      <c r="B4" s="6">
        <v>44745</v>
      </c>
      <c r="C4" s="6">
        <v>44746</v>
      </c>
      <c r="D4" s="4">
        <v>0</v>
      </c>
      <c r="E4" s="4" t="str">
        <f>VLOOKUP(A4,HOP!A:L,12,0)</f>
        <v>0.00</v>
      </c>
      <c r="F4" s="4" t="str">
        <f>VLOOKUP(A4,HOP!A:C,3,0)</f>
        <v>2609680</v>
      </c>
      <c r="G4" s="4">
        <f t="shared" si="0"/>
        <v>0</v>
      </c>
      <c r="H4" s="4" t="str">
        <f t="shared" si="1"/>
        <v>，2609680</v>
      </c>
      <c r="I4" s="4" t="str">
        <f>VLOOKUP(A4,HOP!A:U,21,0)</f>
        <v>直连</v>
      </c>
    </row>
    <row r="5" s="4" customFormat="1" spans="1:9">
      <c r="A5" s="5">
        <v>18271015286</v>
      </c>
      <c r="B5" s="6">
        <v>44745</v>
      </c>
      <c r="C5" s="6">
        <v>44746</v>
      </c>
      <c r="D5" s="4">
        <v>166.26</v>
      </c>
      <c r="E5" s="4" t="str">
        <f>VLOOKUP(A5,HOP!A:L,12,0)</f>
        <v>166.26</v>
      </c>
      <c r="F5" s="4" t="str">
        <f>VLOOKUP(A5,HOP!A:C,3,0)</f>
        <v>2609728</v>
      </c>
      <c r="G5" s="4">
        <f t="shared" si="0"/>
        <v>0</v>
      </c>
      <c r="H5" s="4" t="str">
        <f t="shared" si="1"/>
        <v>，2609728</v>
      </c>
      <c r="I5" s="4" t="str">
        <f>VLOOKUP(A5,HOP!A:U,21,0)</f>
        <v>直连</v>
      </c>
    </row>
    <row r="6" s="4" customFormat="1" spans="1:9">
      <c r="A6" s="5">
        <v>18271234045</v>
      </c>
      <c r="B6" s="6">
        <v>44745</v>
      </c>
      <c r="C6" s="6">
        <v>44746</v>
      </c>
      <c r="D6" s="4">
        <v>133.25</v>
      </c>
      <c r="E6" s="4" t="str">
        <f>VLOOKUP(A6,HOP!A:L,12,0)</f>
        <v>133.25</v>
      </c>
      <c r="F6" s="4" t="str">
        <f>VLOOKUP(A6,HOP!A:C,3,0)</f>
        <v>2609756</v>
      </c>
      <c r="G6" s="4">
        <f t="shared" si="0"/>
        <v>0</v>
      </c>
      <c r="H6" s="4" t="str">
        <f t="shared" si="1"/>
        <v>，2609756</v>
      </c>
      <c r="I6" s="4" t="str">
        <f>VLOOKUP(A6,HOP!A:U,21,0)</f>
        <v>直连</v>
      </c>
    </row>
    <row r="7" s="4" customFormat="1" spans="1:9">
      <c r="A7" s="5">
        <v>18271666141</v>
      </c>
      <c r="B7" s="6">
        <v>44745</v>
      </c>
      <c r="C7" s="6">
        <v>44746</v>
      </c>
      <c r="D7" s="4">
        <v>119.92</v>
      </c>
      <c r="E7" s="4" t="str">
        <f>VLOOKUP(A7,HOP!A:L,12,0)</f>
        <v>119.92</v>
      </c>
      <c r="F7" s="4" t="str">
        <f>VLOOKUP(A7,HOP!A:C,3,0)</f>
        <v>2609807</v>
      </c>
      <c r="G7" s="4">
        <f t="shared" si="0"/>
        <v>0</v>
      </c>
      <c r="H7" s="4" t="str">
        <f t="shared" si="1"/>
        <v>，2609807</v>
      </c>
      <c r="I7" s="4" t="str">
        <f>VLOOKUP(A7,HOP!A:U,21,0)</f>
        <v>直连</v>
      </c>
    </row>
    <row r="8" s="4" customFormat="1" spans="1:9">
      <c r="A8" s="5">
        <v>18271715027</v>
      </c>
      <c r="B8" s="6">
        <v>44745</v>
      </c>
      <c r="C8" s="6">
        <v>44746</v>
      </c>
      <c r="D8" s="4">
        <v>158.1</v>
      </c>
      <c r="E8" s="4" t="str">
        <f>VLOOKUP(A8,HOP!A:L,12,0)</f>
        <v>158.10</v>
      </c>
      <c r="F8" s="4" t="str">
        <f>VLOOKUP(A8,HOP!A:C,3,0)</f>
        <v>2609812</v>
      </c>
      <c r="G8" s="4">
        <f t="shared" si="0"/>
        <v>0</v>
      </c>
      <c r="H8" s="4" t="str">
        <f t="shared" si="1"/>
        <v>，2609812</v>
      </c>
      <c r="I8" s="4" t="str">
        <f>VLOOKUP(A8,HOP!A:U,21,0)</f>
        <v>直连</v>
      </c>
    </row>
    <row r="9" s="4" customFormat="1" spans="1:9">
      <c r="A9" s="5">
        <v>18275842057</v>
      </c>
      <c r="B9" s="6">
        <v>44745</v>
      </c>
      <c r="C9" s="6">
        <v>44746</v>
      </c>
      <c r="D9" s="4">
        <v>110.7</v>
      </c>
      <c r="E9" s="4" t="str">
        <f>VLOOKUP(A9,HOP!A:L,12,0)</f>
        <v>110.70</v>
      </c>
      <c r="F9" s="4" t="str">
        <f>VLOOKUP(A9,HOP!A:C,3,0)</f>
        <v>2610016</v>
      </c>
      <c r="G9" s="4">
        <f t="shared" si="0"/>
        <v>0</v>
      </c>
      <c r="H9" s="4" t="str">
        <f t="shared" si="1"/>
        <v>，2610016</v>
      </c>
      <c r="I9" s="4" t="str">
        <f>VLOOKUP(A9,HOP!A:U,21,0)</f>
        <v>直连</v>
      </c>
    </row>
    <row r="10" s="4" customFormat="1" spans="1:9">
      <c r="A10" s="5">
        <v>18276960798</v>
      </c>
      <c r="B10" s="6">
        <v>44745</v>
      </c>
      <c r="C10" s="6">
        <v>44746</v>
      </c>
      <c r="D10" s="4">
        <v>119.92</v>
      </c>
      <c r="E10" s="4" t="str">
        <f>VLOOKUP(A10,HOP!A:L,12,0)</f>
        <v>119.92</v>
      </c>
      <c r="F10" s="4" t="str">
        <f>VLOOKUP(A10,HOP!A:C,3,0)</f>
        <v>2610143</v>
      </c>
      <c r="G10" s="4">
        <f t="shared" si="0"/>
        <v>0</v>
      </c>
      <c r="H10" s="4" t="str">
        <f t="shared" si="1"/>
        <v>，2610143</v>
      </c>
      <c r="I10" s="4" t="str">
        <f>VLOOKUP(A10,HOP!A:U,21,0)</f>
        <v>直连</v>
      </c>
    </row>
    <row r="11" s="4" customFormat="1" spans="1:9">
      <c r="A11" s="5">
        <v>18277173619</v>
      </c>
      <c r="B11" s="6">
        <v>44745</v>
      </c>
      <c r="C11" s="6">
        <v>44746</v>
      </c>
      <c r="D11" s="4">
        <v>209.1</v>
      </c>
      <c r="E11" s="4" t="str">
        <f>VLOOKUP(A11,HOP!A:L,12,0)</f>
        <v>209.10</v>
      </c>
      <c r="F11" s="4" t="str">
        <f>VLOOKUP(A11,HOP!A:C,3,0)</f>
        <v>2610178</v>
      </c>
      <c r="G11" s="4">
        <f t="shared" si="0"/>
        <v>0</v>
      </c>
      <c r="H11" s="4" t="str">
        <f t="shared" si="1"/>
        <v>，2610178</v>
      </c>
      <c r="I11" s="4" t="str">
        <f>VLOOKUP(A11,HOP!A:U,21,0)</f>
        <v>直连</v>
      </c>
    </row>
    <row r="12" s="4" customFormat="1" hidden="1" spans="1:9">
      <c r="A12" s="5">
        <v>18277425289</v>
      </c>
      <c r="B12" s="6">
        <v>44745</v>
      </c>
      <c r="C12" s="6">
        <v>44746</v>
      </c>
      <c r="D12" s="4">
        <v>0</v>
      </c>
      <c r="E12" s="4" t="str">
        <f>VLOOKUP(A12,HOP!A:L,12,0)</f>
        <v>1027.04</v>
      </c>
      <c r="F12" s="4" t="str">
        <f>VLOOKUP(A12,HOP!A:C,3,0)</f>
        <v>2610214</v>
      </c>
      <c r="G12" s="4">
        <f t="shared" si="0"/>
        <v>-1027.04</v>
      </c>
      <c r="H12" s="4" t="str">
        <f t="shared" si="1"/>
        <v>，2610214</v>
      </c>
      <c r="I12" s="4" t="str">
        <f>VLOOKUP(A12,HOP!A:U,21,0)</f>
        <v>直连</v>
      </c>
    </row>
    <row r="13" s="4" customFormat="1" hidden="1" spans="1:9">
      <c r="A13" s="5">
        <v>18277591617</v>
      </c>
      <c r="B13" s="6">
        <v>44745</v>
      </c>
      <c r="C13" s="6">
        <v>44746</v>
      </c>
      <c r="D13" s="4">
        <v>0</v>
      </c>
      <c r="E13" s="4" t="str">
        <f>VLOOKUP(A13,HOP!A:L,12,0)</f>
        <v>1027.04</v>
      </c>
      <c r="F13" s="4" t="str">
        <f>VLOOKUP(A13,HOP!A:C,3,0)</f>
        <v>2610249</v>
      </c>
      <c r="G13" s="4">
        <f t="shared" si="0"/>
        <v>-1027.04</v>
      </c>
      <c r="H13" s="4" t="str">
        <f t="shared" si="1"/>
        <v>，2610249</v>
      </c>
      <c r="I13" s="4" t="str">
        <f>VLOOKUP(A13,HOP!A:U,21,0)</f>
        <v>直连</v>
      </c>
    </row>
    <row r="14" s="4" customFormat="1" hidden="1" spans="1:9">
      <c r="A14" s="5">
        <v>18277629745</v>
      </c>
      <c r="B14" s="6">
        <v>44745</v>
      </c>
      <c r="C14" s="6">
        <v>44746</v>
      </c>
      <c r="D14" s="4">
        <v>0</v>
      </c>
      <c r="E14" s="4" t="str">
        <f>VLOOKUP(A14,HOP!A:L,12,0)</f>
        <v>922.50</v>
      </c>
      <c r="F14" s="4" t="str">
        <f>VLOOKUP(A14,HOP!A:C,3,0)</f>
        <v>2610253</v>
      </c>
      <c r="G14" s="4">
        <f t="shared" si="0"/>
        <v>-922.5</v>
      </c>
      <c r="H14" s="4" t="str">
        <f t="shared" si="1"/>
        <v>，2610253</v>
      </c>
      <c r="I14" s="4" t="str">
        <f>VLOOKUP(A14,HOP!A:U,21,0)</f>
        <v>直连</v>
      </c>
    </row>
    <row r="15" s="4" customFormat="1" spans="1:10">
      <c r="A15" s="5">
        <v>18115797610</v>
      </c>
      <c r="B15" s="6">
        <v>44736</v>
      </c>
      <c r="C15" s="6">
        <v>44739</v>
      </c>
      <c r="D15" s="4">
        <v>-190.82</v>
      </c>
      <c r="E15" s="4" t="e">
        <f>VLOOKUP(A15,HOP!A:L,12,0)</f>
        <v>#N/A</v>
      </c>
      <c r="F15" s="4">
        <v>2590104</v>
      </c>
      <c r="G15" s="4" t="e">
        <f t="shared" si="0"/>
        <v>#N/A</v>
      </c>
      <c r="H15" s="4" t="str">
        <f t="shared" si="1"/>
        <v>，2590104</v>
      </c>
      <c r="I15" s="4" t="e">
        <f>VLOOKUP(A15,HOP!A:U,21,0)</f>
        <v>#N/A</v>
      </c>
      <c r="J15" s="4" t="s">
        <v>87</v>
      </c>
    </row>
    <row r="17" spans="4:4">
      <c r="D17" s="4">
        <f>SUM(D2:D16)</f>
        <v>1117.13</v>
      </c>
    </row>
    <row r="22" spans="1:1">
      <c r="A22" s="4" t="s">
        <v>88</v>
      </c>
    </row>
    <row r="23" spans="1:1">
      <c r="A23" s="4" t="s">
        <v>89</v>
      </c>
    </row>
    <row r="24" spans="1:1">
      <c r="A24" s="4" t="s">
        <v>90</v>
      </c>
    </row>
  </sheetData>
  <autoFilter ref="A1:X15">
    <filterColumn colId="3">
      <filters>
        <filter val="158.1"/>
        <filter val="209.1"/>
        <filter val="-190.82"/>
        <filter val="119.92"/>
        <filter val="133.25"/>
        <filter val="132.6"/>
        <filter val="166.26"/>
        <filter val="110.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91</v>
      </c>
      <c r="B1" s="2" t="s">
        <v>92</v>
      </c>
      <c r="C1" s="2" t="s">
        <v>93</v>
      </c>
      <c r="D1" s="2" t="s">
        <v>94</v>
      </c>
      <c r="E1" s="2" t="s">
        <v>13</v>
      </c>
      <c r="F1" s="2" t="s">
        <v>5</v>
      </c>
      <c r="G1" s="2" t="s">
        <v>6</v>
      </c>
      <c r="H1" s="2" t="s">
        <v>95</v>
      </c>
      <c r="I1" s="2" t="s">
        <v>96</v>
      </c>
      <c r="J1" s="2" t="s">
        <v>97</v>
      </c>
      <c r="K1" s="2" t="s">
        <v>98</v>
      </c>
      <c r="L1" s="2" t="s">
        <v>99</v>
      </c>
      <c r="M1" s="2" t="s">
        <v>100</v>
      </c>
      <c r="N1" s="2" t="s">
        <v>101</v>
      </c>
      <c r="O1" s="2" t="s">
        <v>102</v>
      </c>
      <c r="P1" s="2" t="s">
        <v>103</v>
      </c>
      <c r="Q1" s="2" t="s">
        <v>104</v>
      </c>
      <c r="R1" s="2" t="s">
        <v>105</v>
      </c>
      <c r="S1" s="2" t="s">
        <v>106</v>
      </c>
      <c r="T1" s="2" t="s">
        <v>107</v>
      </c>
      <c r="U1" s="2" t="s">
        <v>108</v>
      </c>
    </row>
    <row r="2" s="1" customFormat="1" spans="1:21">
      <c r="A2" s="3">
        <v>18277629745</v>
      </c>
      <c r="B2" s="1" t="s">
        <v>109</v>
      </c>
      <c r="C2" s="1" t="s">
        <v>110</v>
      </c>
      <c r="D2" s="1" t="s">
        <v>111</v>
      </c>
      <c r="E2" s="1" t="s">
        <v>80</v>
      </c>
      <c r="F2" s="1" t="s">
        <v>109</v>
      </c>
      <c r="G2" s="1" t="s">
        <v>112</v>
      </c>
      <c r="H2" s="1" t="s">
        <v>113</v>
      </c>
      <c r="I2" s="1" t="s">
        <v>114</v>
      </c>
      <c r="J2" s="1" t="s">
        <v>115</v>
      </c>
      <c r="K2" s="1" t="s">
        <v>114</v>
      </c>
      <c r="L2" s="1" t="s">
        <v>114</v>
      </c>
      <c r="M2" s="1" t="s">
        <v>116</v>
      </c>
      <c r="N2" s="1" t="s">
        <v>116</v>
      </c>
      <c r="O2" s="1" t="s">
        <v>117</v>
      </c>
      <c r="P2" s="1" t="s">
        <v>118</v>
      </c>
      <c r="Q2" s="1" t="s">
        <v>119</v>
      </c>
      <c r="R2" s="1" t="s">
        <v>120</v>
      </c>
      <c r="S2" s="1" t="s">
        <v>121</v>
      </c>
      <c r="T2" s="1" t="s">
        <v>122</v>
      </c>
      <c r="U2" s="1" t="s">
        <v>123</v>
      </c>
    </row>
    <row r="3" s="1" customFormat="1" spans="1:21">
      <c r="A3" s="3">
        <v>18277591617</v>
      </c>
      <c r="B3" s="1" t="s">
        <v>109</v>
      </c>
      <c r="C3" s="1" t="s">
        <v>124</v>
      </c>
      <c r="D3" s="1" t="s">
        <v>111</v>
      </c>
      <c r="E3" s="1" t="s">
        <v>77</v>
      </c>
      <c r="F3" s="1" t="s">
        <v>109</v>
      </c>
      <c r="G3" s="1" t="s">
        <v>112</v>
      </c>
      <c r="H3" s="1" t="s">
        <v>113</v>
      </c>
      <c r="I3" s="1" t="s">
        <v>125</v>
      </c>
      <c r="J3" s="1" t="s">
        <v>115</v>
      </c>
      <c r="K3" s="1" t="s">
        <v>125</v>
      </c>
      <c r="L3" s="1" t="s">
        <v>125</v>
      </c>
      <c r="M3" s="1" t="s">
        <v>116</v>
      </c>
      <c r="N3" s="1" t="s">
        <v>116</v>
      </c>
      <c r="O3" s="1" t="s">
        <v>117</v>
      </c>
      <c r="P3" s="1" t="s">
        <v>118</v>
      </c>
      <c r="Q3" s="1" t="s">
        <v>119</v>
      </c>
      <c r="R3" s="1" t="s">
        <v>126</v>
      </c>
      <c r="S3" s="1" t="s">
        <v>121</v>
      </c>
      <c r="T3" s="1" t="s">
        <v>122</v>
      </c>
      <c r="U3" s="1" t="s">
        <v>123</v>
      </c>
    </row>
    <row r="4" s="1" customFormat="1" spans="1:21">
      <c r="A4" s="3">
        <v>18277425289</v>
      </c>
      <c r="B4" s="1" t="s">
        <v>109</v>
      </c>
      <c r="C4" s="1" t="s">
        <v>127</v>
      </c>
      <c r="D4" s="1" t="s">
        <v>111</v>
      </c>
      <c r="E4" s="1" t="s">
        <v>75</v>
      </c>
      <c r="F4" s="1" t="s">
        <v>109</v>
      </c>
      <c r="G4" s="1" t="s">
        <v>112</v>
      </c>
      <c r="H4" s="1" t="s">
        <v>113</v>
      </c>
      <c r="I4" s="1" t="s">
        <v>125</v>
      </c>
      <c r="J4" s="1" t="s">
        <v>115</v>
      </c>
      <c r="K4" s="1" t="s">
        <v>125</v>
      </c>
      <c r="L4" s="1" t="s">
        <v>125</v>
      </c>
      <c r="M4" s="1" t="s">
        <v>116</v>
      </c>
      <c r="N4" s="1" t="s">
        <v>116</v>
      </c>
      <c r="O4" s="1" t="s">
        <v>117</v>
      </c>
      <c r="P4" s="1" t="s">
        <v>118</v>
      </c>
      <c r="Q4" s="1" t="s">
        <v>119</v>
      </c>
      <c r="R4" s="1" t="s">
        <v>128</v>
      </c>
      <c r="S4" s="1" t="s">
        <v>121</v>
      </c>
      <c r="T4" s="1" t="s">
        <v>122</v>
      </c>
      <c r="U4" s="1" t="s">
        <v>123</v>
      </c>
    </row>
    <row r="5" s="1" customFormat="1" spans="1:21">
      <c r="A5" s="3">
        <v>18277173619</v>
      </c>
      <c r="B5" s="1" t="s">
        <v>109</v>
      </c>
      <c r="C5" s="1" t="s">
        <v>129</v>
      </c>
      <c r="D5" s="1" t="s">
        <v>130</v>
      </c>
      <c r="E5" s="1" t="s">
        <v>71</v>
      </c>
      <c r="F5" s="1" t="s">
        <v>109</v>
      </c>
      <c r="G5" s="1" t="s">
        <v>112</v>
      </c>
      <c r="H5" s="1" t="s">
        <v>113</v>
      </c>
      <c r="I5" s="1" t="s">
        <v>131</v>
      </c>
      <c r="J5" s="1" t="s">
        <v>115</v>
      </c>
      <c r="K5" s="1" t="s">
        <v>131</v>
      </c>
      <c r="L5" s="1" t="s">
        <v>131</v>
      </c>
      <c r="M5" s="1" t="s">
        <v>116</v>
      </c>
      <c r="N5" s="1" t="s">
        <v>116</v>
      </c>
      <c r="O5" s="1" t="s">
        <v>117</v>
      </c>
      <c r="P5" s="1" t="s">
        <v>118</v>
      </c>
      <c r="Q5" s="1" t="s">
        <v>119</v>
      </c>
      <c r="R5" s="1" t="s">
        <v>132</v>
      </c>
      <c r="S5" s="1" t="s">
        <v>121</v>
      </c>
      <c r="T5" s="1" t="s">
        <v>122</v>
      </c>
      <c r="U5" s="1" t="s">
        <v>123</v>
      </c>
    </row>
    <row r="6" s="1" customFormat="1" spans="1:21">
      <c r="A6" s="3">
        <v>18276960798</v>
      </c>
      <c r="B6" s="1" t="s">
        <v>109</v>
      </c>
      <c r="C6" s="1" t="s">
        <v>133</v>
      </c>
      <c r="D6" s="1" t="s">
        <v>134</v>
      </c>
      <c r="E6" s="1" t="s">
        <v>67</v>
      </c>
      <c r="F6" s="1" t="s">
        <v>109</v>
      </c>
      <c r="G6" s="1" t="s">
        <v>112</v>
      </c>
      <c r="H6" s="1" t="s">
        <v>113</v>
      </c>
      <c r="I6" s="1" t="s">
        <v>135</v>
      </c>
      <c r="J6" s="1" t="s">
        <v>115</v>
      </c>
      <c r="K6" s="1" t="s">
        <v>135</v>
      </c>
      <c r="L6" s="1" t="s">
        <v>135</v>
      </c>
      <c r="M6" s="1" t="s">
        <v>116</v>
      </c>
      <c r="N6" s="1" t="s">
        <v>116</v>
      </c>
      <c r="O6" s="1" t="s">
        <v>117</v>
      </c>
      <c r="P6" s="1" t="s">
        <v>118</v>
      </c>
      <c r="Q6" s="1" t="s">
        <v>119</v>
      </c>
      <c r="R6" s="1" t="s">
        <v>136</v>
      </c>
      <c r="S6" s="1" t="s">
        <v>121</v>
      </c>
      <c r="T6" s="1" t="s">
        <v>122</v>
      </c>
      <c r="U6" s="1" t="s">
        <v>123</v>
      </c>
    </row>
    <row r="7" s="1" customFormat="1" spans="1:21">
      <c r="A7" s="3">
        <v>18275842057</v>
      </c>
      <c r="B7" s="1" t="s">
        <v>109</v>
      </c>
      <c r="C7" s="1" t="s">
        <v>137</v>
      </c>
      <c r="D7" s="1" t="s">
        <v>138</v>
      </c>
      <c r="E7" s="1" t="s">
        <v>64</v>
      </c>
      <c r="F7" s="1" t="s">
        <v>109</v>
      </c>
      <c r="G7" s="1" t="s">
        <v>112</v>
      </c>
      <c r="H7" s="1" t="s">
        <v>113</v>
      </c>
      <c r="I7" s="1" t="s">
        <v>139</v>
      </c>
      <c r="J7" s="1" t="s">
        <v>115</v>
      </c>
      <c r="K7" s="1" t="s">
        <v>139</v>
      </c>
      <c r="L7" s="1" t="s">
        <v>139</v>
      </c>
      <c r="M7" s="1" t="s">
        <v>116</v>
      </c>
      <c r="N7" s="1" t="s">
        <v>116</v>
      </c>
      <c r="O7" s="1" t="s">
        <v>117</v>
      </c>
      <c r="P7" s="1" t="s">
        <v>118</v>
      </c>
      <c r="Q7" s="1" t="s">
        <v>119</v>
      </c>
      <c r="R7" s="1" t="s">
        <v>140</v>
      </c>
      <c r="S7" s="1" t="s">
        <v>121</v>
      </c>
      <c r="T7" s="1" t="s">
        <v>122</v>
      </c>
      <c r="U7" s="1" t="s">
        <v>123</v>
      </c>
    </row>
    <row r="8" s="1" customFormat="1" spans="1:21">
      <c r="A8" s="3">
        <v>18271715027</v>
      </c>
      <c r="B8" s="1" t="s">
        <v>109</v>
      </c>
      <c r="C8" s="1" t="s">
        <v>141</v>
      </c>
      <c r="D8" s="1" t="s">
        <v>142</v>
      </c>
      <c r="E8" s="1" t="s">
        <v>60</v>
      </c>
      <c r="F8" s="1" t="s">
        <v>109</v>
      </c>
      <c r="G8" s="1" t="s">
        <v>112</v>
      </c>
      <c r="H8" s="1" t="s">
        <v>113</v>
      </c>
      <c r="I8" s="1" t="s">
        <v>143</v>
      </c>
      <c r="J8" s="1" t="s">
        <v>115</v>
      </c>
      <c r="K8" s="1" t="s">
        <v>143</v>
      </c>
      <c r="L8" s="1" t="s">
        <v>143</v>
      </c>
      <c r="M8" s="1" t="s">
        <v>116</v>
      </c>
      <c r="N8" s="1" t="s">
        <v>116</v>
      </c>
      <c r="O8" s="1" t="s">
        <v>117</v>
      </c>
      <c r="P8" s="1" t="s">
        <v>118</v>
      </c>
      <c r="Q8" s="1" t="s">
        <v>119</v>
      </c>
      <c r="R8" s="1" t="s">
        <v>144</v>
      </c>
      <c r="S8" s="1" t="s">
        <v>121</v>
      </c>
      <c r="T8" s="1" t="s">
        <v>122</v>
      </c>
      <c r="U8" s="1" t="s">
        <v>123</v>
      </c>
    </row>
    <row r="9" s="1" customFormat="1" spans="1:21">
      <c r="A9" s="3">
        <v>18271666141</v>
      </c>
      <c r="B9" s="1" t="s">
        <v>109</v>
      </c>
      <c r="C9" s="1" t="s">
        <v>145</v>
      </c>
      <c r="D9" s="1" t="s">
        <v>134</v>
      </c>
      <c r="E9" s="1" t="s">
        <v>56</v>
      </c>
      <c r="F9" s="1" t="s">
        <v>109</v>
      </c>
      <c r="G9" s="1" t="s">
        <v>112</v>
      </c>
      <c r="H9" s="1" t="s">
        <v>113</v>
      </c>
      <c r="I9" s="1" t="s">
        <v>135</v>
      </c>
      <c r="J9" s="1" t="s">
        <v>115</v>
      </c>
      <c r="K9" s="1" t="s">
        <v>135</v>
      </c>
      <c r="L9" s="1" t="s">
        <v>135</v>
      </c>
      <c r="M9" s="1" t="s">
        <v>116</v>
      </c>
      <c r="N9" s="1" t="s">
        <v>116</v>
      </c>
      <c r="O9" s="1" t="s">
        <v>117</v>
      </c>
      <c r="P9" s="1" t="s">
        <v>118</v>
      </c>
      <c r="Q9" s="1" t="s">
        <v>119</v>
      </c>
      <c r="R9" s="1" t="s">
        <v>146</v>
      </c>
      <c r="S9" s="1" t="s">
        <v>121</v>
      </c>
      <c r="T9" s="1" t="s">
        <v>122</v>
      </c>
      <c r="U9" s="1" t="s">
        <v>123</v>
      </c>
    </row>
    <row r="10" s="1" customFormat="1" spans="1:21">
      <c r="A10" s="3">
        <v>18271234045</v>
      </c>
      <c r="B10" s="1" t="s">
        <v>109</v>
      </c>
      <c r="C10" s="1" t="s">
        <v>147</v>
      </c>
      <c r="D10" s="1" t="s">
        <v>148</v>
      </c>
      <c r="E10" s="1" t="s">
        <v>52</v>
      </c>
      <c r="F10" s="1" t="s">
        <v>109</v>
      </c>
      <c r="G10" s="1" t="s">
        <v>112</v>
      </c>
      <c r="H10" s="1" t="s">
        <v>113</v>
      </c>
      <c r="I10" s="1" t="s">
        <v>149</v>
      </c>
      <c r="J10" s="1" t="s">
        <v>115</v>
      </c>
      <c r="K10" s="1" t="s">
        <v>149</v>
      </c>
      <c r="L10" s="1" t="s">
        <v>149</v>
      </c>
      <c r="M10" s="1" t="s">
        <v>116</v>
      </c>
      <c r="N10" s="1" t="s">
        <v>116</v>
      </c>
      <c r="O10" s="1" t="s">
        <v>117</v>
      </c>
      <c r="P10" s="1" t="s">
        <v>118</v>
      </c>
      <c r="Q10" s="1" t="s">
        <v>119</v>
      </c>
      <c r="R10" s="1" t="s">
        <v>150</v>
      </c>
      <c r="S10" s="1" t="s">
        <v>121</v>
      </c>
      <c r="T10" s="1" t="s">
        <v>122</v>
      </c>
      <c r="U10" s="1" t="s">
        <v>123</v>
      </c>
    </row>
    <row r="11" s="1" customFormat="1" spans="1:21">
      <c r="A11" s="3">
        <v>18271015286</v>
      </c>
      <c r="B11" s="1" t="s">
        <v>109</v>
      </c>
      <c r="C11" s="1" t="s">
        <v>151</v>
      </c>
      <c r="D11" s="1" t="s">
        <v>152</v>
      </c>
      <c r="E11" s="1" t="s">
        <v>48</v>
      </c>
      <c r="F11" s="1" t="s">
        <v>109</v>
      </c>
      <c r="G11" s="1" t="s">
        <v>112</v>
      </c>
      <c r="H11" s="1" t="s">
        <v>113</v>
      </c>
      <c r="I11" s="1" t="s">
        <v>153</v>
      </c>
      <c r="J11" s="1" t="s">
        <v>115</v>
      </c>
      <c r="K11" s="1" t="s">
        <v>153</v>
      </c>
      <c r="L11" s="1" t="s">
        <v>153</v>
      </c>
      <c r="M11" s="1" t="s">
        <v>116</v>
      </c>
      <c r="N11" s="1" t="s">
        <v>116</v>
      </c>
      <c r="O11" s="1" t="s">
        <v>117</v>
      </c>
      <c r="P11" s="1" t="s">
        <v>118</v>
      </c>
      <c r="Q11" s="1" t="s">
        <v>119</v>
      </c>
      <c r="R11" s="1" t="s">
        <v>154</v>
      </c>
      <c r="S11" s="1" t="s">
        <v>121</v>
      </c>
      <c r="T11" s="1" t="s">
        <v>122</v>
      </c>
      <c r="U11" s="1" t="s">
        <v>123</v>
      </c>
    </row>
    <row r="12" s="1" customFormat="1" spans="1:21">
      <c r="A12" s="3">
        <v>18270785935</v>
      </c>
      <c r="B12" s="1" t="s">
        <v>109</v>
      </c>
      <c r="C12" s="1" t="s">
        <v>155</v>
      </c>
      <c r="D12" s="1" t="s">
        <v>156</v>
      </c>
      <c r="E12" s="1" t="s">
        <v>43</v>
      </c>
      <c r="F12" s="1" t="s">
        <v>109</v>
      </c>
      <c r="G12" s="1" t="s">
        <v>112</v>
      </c>
      <c r="H12" s="1" t="s">
        <v>113</v>
      </c>
      <c r="I12" s="1" t="s">
        <v>117</v>
      </c>
      <c r="J12" s="1" t="s">
        <v>115</v>
      </c>
      <c r="K12" s="1" t="s">
        <v>117</v>
      </c>
      <c r="L12" s="1" t="s">
        <v>117</v>
      </c>
      <c r="M12" s="1" t="s">
        <v>116</v>
      </c>
      <c r="N12" s="1" t="s">
        <v>116</v>
      </c>
      <c r="O12" s="1" t="s">
        <v>117</v>
      </c>
      <c r="P12" s="1" t="s">
        <v>118</v>
      </c>
      <c r="Q12" s="1" t="s">
        <v>119</v>
      </c>
      <c r="R12" s="1" t="s">
        <v>157</v>
      </c>
      <c r="S12" s="1" t="s">
        <v>121</v>
      </c>
      <c r="T12" s="1" t="s">
        <v>122</v>
      </c>
      <c r="U12" s="1" t="s">
        <v>123</v>
      </c>
    </row>
    <row r="13" s="1" customFormat="1" spans="1:21">
      <c r="A13" s="3">
        <v>18270106101</v>
      </c>
      <c r="B13" s="1" t="s">
        <v>158</v>
      </c>
      <c r="C13" s="1" t="s">
        <v>159</v>
      </c>
      <c r="D13" s="1" t="s">
        <v>160</v>
      </c>
      <c r="E13" s="1" t="s">
        <v>39</v>
      </c>
      <c r="F13" s="1" t="s">
        <v>109</v>
      </c>
      <c r="G13" s="1" t="s">
        <v>112</v>
      </c>
      <c r="H13" s="1" t="s">
        <v>113</v>
      </c>
      <c r="I13" s="1" t="s">
        <v>143</v>
      </c>
      <c r="J13" s="1" t="s">
        <v>115</v>
      </c>
      <c r="K13" s="1" t="s">
        <v>143</v>
      </c>
      <c r="L13" s="1" t="s">
        <v>143</v>
      </c>
      <c r="M13" s="1" t="s">
        <v>116</v>
      </c>
      <c r="N13" s="1" t="s">
        <v>116</v>
      </c>
      <c r="O13" s="1" t="s">
        <v>117</v>
      </c>
      <c r="P13" s="1" t="s">
        <v>118</v>
      </c>
      <c r="Q13" s="1" t="s">
        <v>119</v>
      </c>
      <c r="R13" s="1" t="s">
        <v>161</v>
      </c>
      <c r="S13" s="1" t="s">
        <v>121</v>
      </c>
      <c r="T13" s="1" t="s">
        <v>122</v>
      </c>
      <c r="U13" s="1" t="s">
        <v>123</v>
      </c>
    </row>
    <row r="14" s="1" customFormat="1" spans="1:21">
      <c r="A14" s="3">
        <v>18269444896</v>
      </c>
      <c r="B14" s="1" t="s">
        <v>158</v>
      </c>
      <c r="C14" s="1" t="s">
        <v>162</v>
      </c>
      <c r="D14" s="1" t="s">
        <v>163</v>
      </c>
      <c r="E14" s="1" t="s">
        <v>31</v>
      </c>
      <c r="F14" s="1" t="s">
        <v>109</v>
      </c>
      <c r="G14" s="1" t="s">
        <v>112</v>
      </c>
      <c r="H14" s="1" t="s">
        <v>113</v>
      </c>
      <c r="I14" s="1" t="s">
        <v>164</v>
      </c>
      <c r="J14" s="1" t="s">
        <v>115</v>
      </c>
      <c r="K14" s="1" t="s">
        <v>164</v>
      </c>
      <c r="L14" s="1" t="s">
        <v>164</v>
      </c>
      <c r="M14" s="1" t="s">
        <v>116</v>
      </c>
      <c r="N14" s="1" t="s">
        <v>116</v>
      </c>
      <c r="O14" s="1" t="s">
        <v>117</v>
      </c>
      <c r="P14" s="1" t="s">
        <v>118</v>
      </c>
      <c r="Q14" s="1" t="s">
        <v>119</v>
      </c>
      <c r="R14" s="1" t="s">
        <v>165</v>
      </c>
      <c r="S14" s="1" t="s">
        <v>121</v>
      </c>
      <c r="T14" s="1" t="s">
        <v>122</v>
      </c>
      <c r="U14" s="1" t="s">
        <v>123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2022-07-07T01:48:31Z</dcterms:created>
  <dcterms:modified xsi:type="dcterms:W3CDTF">2022-07-07T01:55:36Z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30852077E80146FE9830CD94A5FFA2D5</vt:lpwstr>
  </property>
  <property fmtid="{D5CDD505-2E9C-101B-9397-08002B2CF9AE}" pid="3" name="KSOProductBuildVer">
    <vt:lpwstr>2052-11.1.0.11830</vt:lpwstr>
  </property>
</Properties>
</file>