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<sst xmlns="http://schemas.openxmlformats.org/spreadsheetml/2006/main" count="662" uniqueCount="280">
  <si>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</si>
  <si>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</si>
  <si>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</si>
  <si>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</si>
  <si>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</si>
  <si>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</si>
  <si>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</si>
  <si>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</si>
  <si>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</si>
  <si>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</si>
  <si>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</si>
  <si>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</si>
  <si>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</si>
  <si>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</si>
  <si>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</si>
  <si>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</si>
  <si>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</si>
  <si>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</si>
  <si>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</si>
  <si>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</si>
  <si>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</si>
  <si>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</si>
  <si>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</si>
  <si>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</si>
  <si>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</si>
  <si>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17920743745	</t>
  </si>
  <si>
    <t>Ctrip</t>
  </si>
  <si>
    <t>正常</t>
  </si>
  <si>
    <t>[巴尼于尔代尔阿斯普雷]卡塔兰村庄酒店(Hotel du Village Catalan)(46059843)</t>
  </si>
  <si>
    <t>双人间&lt;不退款&gt;&lt;2人入住&gt;</t>
  </si>
  <si>
    <t>USD</t>
  </si>
  <si>
    <t>Tobutt/Sylvia</t>
  </si>
  <si>
    <t>CA5326220707USD</t>
  </si>
  <si>
    <t>未提现</t>
  </si>
  <si>
    <t>携程开票</t>
  </si>
  <si>
    <t xml:space="preserve">2547336	</t>
  </si>
  <si>
    <t xml:space="preserve">1940376202	</t>
  </si>
  <si>
    <t xml:space="preserve">17973225100	</t>
  </si>
  <si>
    <t>[加的斯]加的斯旅馆(Parador de Cádiz)(39038990)</t>
  </si>
  <si>
    <t>双人床房&lt;不退款&gt;&lt;2人入住&gt;</t>
  </si>
  <si>
    <t>Toledano Lanza/Manuel</t>
  </si>
  <si>
    <t xml:space="preserve">	</t>
  </si>
  <si>
    <t xml:space="preserve">17980443846	</t>
  </si>
  <si>
    <t>[西归浦市]韦斯特凯世界杯酒店(Vistacay Hotel Worldcup)(37209701)</t>
  </si>
  <si>
    <t>普通套房 (Ondol)&lt;不退款&gt;&lt;2人入住&gt;</t>
  </si>
  <si>
    <t>choi/jinsun</t>
  </si>
  <si>
    <t xml:space="preserve">Acknowledged	</t>
  </si>
  <si>
    <t xml:space="preserve">18084455857	</t>
  </si>
  <si>
    <t>[卡森城]内华达州议会大厦卡森城罗德威旅馆(Rodeway Inn at Nevada State Capitol Carson City)(37221508)</t>
  </si>
  <si>
    <t>客房(大床)&lt;不退款&gt;&lt;2人入住&gt;</t>
  </si>
  <si>
    <t>Martin/Michael,Martin/Cleotilde</t>
  </si>
  <si>
    <t xml:space="preserve">57369707345	</t>
  </si>
  <si>
    <t xml:space="preserve">18127665330	</t>
  </si>
  <si>
    <t>[爱丁堡]智选假日爱丁堡市中心酒店(Holiday Inn Express Edinburgh City Centre, an IHG Hotel)(37225554)</t>
  </si>
  <si>
    <t>标准双人床房&lt;不退款&gt;&lt;2人入住&gt;</t>
  </si>
  <si>
    <t>Scott/Sharon</t>
  </si>
  <si>
    <t xml:space="preserve">49063300	</t>
  </si>
  <si>
    <t xml:space="preserve">18214502181	</t>
  </si>
  <si>
    <t>[明斯克]白俄罗斯酒店(Belarus Hotel)(37203861)</t>
  </si>
  <si>
    <t>Kilic/Riza</t>
  </si>
  <si>
    <t xml:space="preserve">2603786	</t>
  </si>
  <si>
    <t xml:space="preserve">18222615184	</t>
  </si>
  <si>
    <t>[首尔]江南家庭酒店(Gangnam Family Hotel)(39043560)</t>
  </si>
  <si>
    <t>双床房&lt;2人入住&gt;&lt;不退款&gt;</t>
  </si>
  <si>
    <t>Song/Jinho,Song/Jinho</t>
  </si>
  <si>
    <t xml:space="preserve">0139408	</t>
  </si>
  <si>
    <t xml:space="preserve">18224784805	</t>
  </si>
  <si>
    <t>[圣地亚哥]圣迭戈迷踪谷希尔顿逸林酒店(DoubleTree by Hilton San Diego-Mission Valley)(37199056)</t>
  </si>
  <si>
    <t>特大床房&lt;不退款&gt;&lt;2人入住&gt;</t>
  </si>
  <si>
    <t>DOUGLAS/DE ANDRE</t>
  </si>
  <si>
    <t xml:space="preserve">2605008	</t>
  </si>
  <si>
    <t xml:space="preserve">18225712746	</t>
  </si>
  <si>
    <t>[华欣]华欣 凯璞丽拉酒店(SHA Plus+)(Cape Nidhra Hotel (SHA Plus+))(37244177)</t>
  </si>
  <si>
    <t>天空泳池套房&lt;2人入住&gt;&lt;不退款&gt;</t>
  </si>
  <si>
    <t>suwannapeshara/Chayut,suwannapeshara/Chayut</t>
  </si>
  <si>
    <t xml:space="preserve">87104	</t>
  </si>
  <si>
    <t xml:space="preserve">18250073509	</t>
  </si>
  <si>
    <t>[柏林]雷迪森柏林亚历山大广场酒店(Park Inn by Radisson Berlin Alexanderplatz)(37205401)</t>
  </si>
  <si>
    <t>标准房&lt;不退款&gt;&lt;2人入住&gt;</t>
  </si>
  <si>
    <t>KURNIAWAN/STEFAN</t>
  </si>
  <si>
    <t xml:space="preserve">2608070	</t>
  </si>
  <si>
    <t xml:space="preserve">18255592401	</t>
  </si>
  <si>
    <t>[玛特鲁斯丰坦]Road Lodge - 开普敦国际机场(Road Lodge Cape Town International Airport)(39623322)</t>
  </si>
  <si>
    <t>双人房&lt;不退款&gt;&lt;2人入住&gt;</t>
  </si>
  <si>
    <t>KASOMA/BWALYA</t>
  </si>
  <si>
    <t xml:space="preserve">18258924942	</t>
  </si>
  <si>
    <t>[奥斯汀]奥斯汀甸镇湖假日酒店(Holiday Inn Austin -Town Lake, an IHG Hotel)(40743819)</t>
  </si>
  <si>
    <t>湖景2张双人床房&lt;2人入住&gt;&lt;不退款&gt;&lt;早餐&gt;</t>
  </si>
  <si>
    <t>pierce/Shirley</t>
  </si>
  <si>
    <t xml:space="preserve">23598904	</t>
  </si>
  <si>
    <t xml:space="preserve">18260778720	</t>
  </si>
  <si>
    <t>[迪拜]迪拜克里克喜来登酒店(Sheraton Dubai Creek Hotel &amp; Towers)(37220760)</t>
  </si>
  <si>
    <t>豪华城景房&lt;2人入住&gt;&lt;IBU黄金会员专享&gt;&lt;不退款&gt;</t>
  </si>
  <si>
    <t>Pattillath/Arfath</t>
  </si>
  <si>
    <t xml:space="preserve">From Allocation	</t>
  </si>
  <si>
    <t xml:space="preserve">18260814692	</t>
  </si>
  <si>
    <t>[纽约]梦幻市区酒店(Dream Downtown)(39047687)</t>
  </si>
  <si>
    <t>客房, 1 张大床 (Bronze)&lt;1&gt;&lt;不退款&gt;&lt;2人入住&gt;</t>
  </si>
  <si>
    <t>Sullivan/Maggie</t>
  </si>
  <si>
    <t xml:space="preserve">2608944	</t>
  </si>
  <si>
    <t xml:space="preserve">63084SE085924	</t>
  </si>
  <si>
    <t xml:space="preserve">18260330342	</t>
  </si>
  <si>
    <t>[Sariharjo]日惹阿兰娜会议酒店(The Alana Hotel &amp; Convention Center Yogyakarta)(39033311)</t>
  </si>
  <si>
    <t>豪华房(双人床或双床)&lt;2人入住&gt;&lt;不退款&gt;</t>
  </si>
  <si>
    <t>sofianto/sofianto</t>
  </si>
  <si>
    <t xml:space="preserve">18271157864	</t>
  </si>
  <si>
    <t>[日惹]坦特雷姆日惹酒店(Hotel Tentrem)(37201226)</t>
  </si>
  <si>
    <t>豪华双床房&lt;不退款&gt;&lt;2人入住&gt;</t>
  </si>
  <si>
    <t>novi/Riana</t>
  </si>
  <si>
    <t xml:space="preserve">2609745	</t>
  </si>
  <si>
    <t xml:space="preserve">12970628	</t>
  </si>
  <si>
    <t xml:space="preserve">18271604981	</t>
  </si>
  <si>
    <t>[拉斯维加斯]拉斯维加斯纽约纽约酒店(New York-New York Hotel &amp; Casino)(37240820)</t>
  </si>
  <si>
    <t>公园大道间&lt;不退款&gt;&lt;2人入住&gt;</t>
  </si>
  <si>
    <t>Chung/Mingi</t>
  </si>
  <si>
    <t xml:space="preserve">902406714	</t>
  </si>
  <si>
    <t xml:space="preserve">18272679466	</t>
  </si>
  <si>
    <t>[吉隆坡]中谷六季酒店(Hotel Six Seasons @ Mid Valley)(48377639)</t>
  </si>
  <si>
    <t>奢华双床房, 2 张单人床&lt;不退款&gt;&lt;2人入住&gt;</t>
  </si>
  <si>
    <t>LEE/SAW KEE</t>
  </si>
  <si>
    <t xml:space="preserve">18272685971	</t>
  </si>
  <si>
    <t>[吉隆坡]世纪酒店(Time Hotel)(39666345)</t>
  </si>
  <si>
    <t>1间卧室高级客房&lt;2人入住&gt;&lt;不退款&gt;</t>
  </si>
  <si>
    <t>lew/kimmeng</t>
  </si>
  <si>
    <t>，</t>
  </si>
  <si>
    <t>A220707102617481</t>
  </si>
  <si>
    <t>USD / HKD 当前参考汇率: 7.84783</t>
  </si>
  <si>
    <t>总计： 3124 USD/
24516.62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</si>
  <si>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</si>
  <si>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</si>
  <si>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</si>
  <si>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</si>
  <si>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</si>
  <si>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</si>
  <si>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</si>
  <si>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</si>
  <si>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</si>
  <si>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</si>
  <si>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</si>
  <si>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</si>
  <si>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</si>
  <si>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</si>
  <si>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</si>
  <si>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</si>
  <si>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</si>
  <si>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</si>
  <si>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2022-07-03</t>
  </si>
  <si>
    <t>2609944</t>
  </si>
  <si>
    <t>中谷六季酒店</t>
  </si>
  <si>
    <t>LEE SAW KEE</t>
  </si>
  <si>
    <t>2022-07-04</t>
  </si>
  <si>
    <t>退房日周结</t>
  </si>
  <si>
    <t>255.27</t>
  </si>
  <si>
    <t>38.00</t>
  </si>
  <si>
    <t>0</t>
  </si>
  <si>
    <t>0.00</t>
  </si>
  <si>
    <t>携程盛景国际直连</t>
  </si>
  <si>
    <t>01.010677</t>
  </si>
  <si>
    <t>2022-07-03 15:07:44</t>
  </si>
  <si>
    <t>否</t>
  </si>
  <si>
    <t>汇智国际旅游发展有限公司</t>
  </si>
  <si>
    <t>直连</t>
  </si>
  <si>
    <t>2609943</t>
  </si>
  <si>
    <t>世纪酒店</t>
  </si>
  <si>
    <t>lew kimmeng</t>
  </si>
  <si>
    <t>87.33</t>
  </si>
  <si>
    <t>13.00</t>
  </si>
  <si>
    <t>2022-07-03 14:56:30</t>
  </si>
  <si>
    <t>2609801</t>
  </si>
  <si>
    <t>拉斯维加斯纽约赌场酒店</t>
  </si>
  <si>
    <t>Chung Mingi</t>
  </si>
  <si>
    <t>1054.68</t>
  </si>
  <si>
    <t>157.00</t>
  </si>
  <si>
    <t>2022-07-03 11:38:21</t>
  </si>
  <si>
    <t>2609745</t>
  </si>
  <si>
    <t>坦特雷姆日惹酒店</t>
  </si>
  <si>
    <t>novi Riana</t>
  </si>
  <si>
    <t>1108.42</t>
  </si>
  <si>
    <t>165.00</t>
  </si>
  <si>
    <t>2022-07-03 10:00:12</t>
  </si>
  <si>
    <t>2022-07-02</t>
  </si>
  <si>
    <t>2608944</t>
  </si>
  <si>
    <t>梦幻市区酒店</t>
  </si>
  <si>
    <t>Sullivan Maggie</t>
  </si>
  <si>
    <t>1827.21</t>
  </si>
  <si>
    <t>272.00</t>
  </si>
  <si>
    <t>2022-07-02 05:08:11</t>
  </si>
  <si>
    <t>2608933</t>
  </si>
  <si>
    <t>迪拜河喜来登大酒店</t>
  </si>
  <si>
    <t>Pattillath Arfath</t>
  </si>
  <si>
    <t>423.22</t>
  </si>
  <si>
    <t>63.00</t>
  </si>
  <si>
    <t>2022-07-02 03:46:45</t>
  </si>
  <si>
    <t>2608845</t>
  </si>
  <si>
    <t xml:space="preserve">日惹阿兰娜会议酒店 </t>
  </si>
  <si>
    <t>sofianto sofianto</t>
  </si>
  <si>
    <t>369.45</t>
  </si>
  <si>
    <t>55.00</t>
  </si>
  <si>
    <t>2022-07-02 08:07:27</t>
  </si>
  <si>
    <t>2022-07-01</t>
  </si>
  <si>
    <t>2608684</t>
  </si>
  <si>
    <t>奥斯汀甸镇湖假日酒店</t>
  </si>
  <si>
    <t>pierce Shirley</t>
  </si>
  <si>
    <t>1235.96</t>
  </si>
  <si>
    <t>184.00</t>
  </si>
  <si>
    <t>2022-07-01 20:29:25</t>
  </si>
  <si>
    <t>2608568</t>
  </si>
  <si>
    <t>Road Lodge - 开普敦国际机场</t>
  </si>
  <si>
    <t>KASOMA BWALYA</t>
  </si>
  <si>
    <t>308.99</t>
  </si>
  <si>
    <t>46.00</t>
  </si>
  <si>
    <t>2022-07-01 17:10:23</t>
  </si>
  <si>
    <t>2608070</t>
  </si>
  <si>
    <t>雷迪森柏林亚历山大广场酒店</t>
  </si>
  <si>
    <t>KURNIAWAN STEFAN</t>
  </si>
  <si>
    <t>544.09</t>
  </si>
  <si>
    <t>81.00</t>
  </si>
  <si>
    <t>2022-07-01 04:44:57</t>
  </si>
  <si>
    <t>2022-06-28</t>
  </si>
  <si>
    <t>2605152</t>
  </si>
  <si>
    <t>华欣海角丽拉酒店</t>
  </si>
  <si>
    <t>suwannapeshara Chayut,suwannapeshara Chayut</t>
  </si>
  <si>
    <t>2643.03</t>
  </si>
  <si>
    <t>394.00</t>
  </si>
  <si>
    <t>2022-06-28 11:24:33</t>
  </si>
  <si>
    <t>2605008</t>
  </si>
  <si>
    <t>圣迭戈迷踪谷希尔顿逸林酒店</t>
  </si>
  <si>
    <t>DOUGLAS DE ANDRE</t>
  </si>
  <si>
    <t>1703.88</t>
  </si>
  <si>
    <t>254.00</t>
  </si>
  <si>
    <t>2022-06-28 06:35:43</t>
  </si>
  <si>
    <t>2022-06-27</t>
  </si>
  <si>
    <t>2604844</t>
  </si>
  <si>
    <t>江南家庭酒店</t>
  </si>
  <si>
    <t>Song Jinho,Song Jinho</t>
  </si>
  <si>
    <t>388.90</t>
  </si>
  <si>
    <t>58.00</t>
  </si>
  <si>
    <t>2022-06-27 22:41:02</t>
  </si>
  <si>
    <t>2022-06-26</t>
  </si>
  <si>
    <t>2603786</t>
  </si>
  <si>
    <t>白俄罗斯酒店</t>
  </si>
  <si>
    <t>Kilic Riza</t>
  </si>
  <si>
    <t>268.21</t>
  </si>
  <si>
    <t>40.00</t>
  </si>
  <si>
    <t>2022-06-26 18:58:29</t>
  </si>
  <si>
    <t>2022-06-16</t>
  </si>
  <si>
    <t>2592213</t>
  </si>
  <si>
    <t>智选假日爱丁堡市中心酒店</t>
  </si>
  <si>
    <t>Scott Sharon</t>
  </si>
  <si>
    <t>2094.45</t>
  </si>
  <si>
    <t>310.00</t>
  </si>
  <si>
    <t>2022-06-16 01:10:46</t>
  </si>
  <si>
    <t>2022-06-10</t>
  </si>
  <si>
    <t>2583727</t>
  </si>
  <si>
    <t>内华达州议会大厦卡森城罗德威旅馆</t>
  </si>
  <si>
    <t>Martin Michael,Martin Cleotilde</t>
  </si>
  <si>
    <t>2374.60</t>
  </si>
  <si>
    <t>354.00</t>
  </si>
  <si>
    <t>2022-06-10 06:21:40</t>
  </si>
  <si>
    <t>2022-05-23</t>
  </si>
  <si>
    <t>2561267</t>
  </si>
  <si>
    <t>济州岛维斯塔凯世界杯酒店</t>
  </si>
  <si>
    <t>choi jinsun</t>
  </si>
  <si>
    <t>529.91</t>
  </si>
  <si>
    <t>79.00</t>
  </si>
  <si>
    <t>2022-05-23 12:50:19</t>
  </si>
  <si>
    <t>2022-05-22</t>
  </si>
  <si>
    <t>2559622</t>
  </si>
  <si>
    <t>加的斯旅馆</t>
  </si>
  <si>
    <t>Toledano Lanza Manuel</t>
  </si>
  <si>
    <t>3005.05</t>
  </si>
  <si>
    <t>448.00</t>
  </si>
  <si>
    <t>2022-05-22 00:30:47</t>
  </si>
  <si>
    <t>2022-05-11</t>
  </si>
  <si>
    <t>2547336</t>
  </si>
  <si>
    <t>卡塔兰村庄酒店</t>
  </si>
  <si>
    <t>Tobutt Sylvia</t>
  </si>
  <si>
    <t>762.76</t>
  </si>
  <si>
    <t>113.00</t>
  </si>
  <si>
    <t>2022-05-11 22:27:27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</si>
</sst>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44745</v>
      </c>
      <c r="G2" s="6">
        <v>44746</v>
      </c>
      <c r="H2" s="4">
        <v>1</v>
      </c>
      <c r="I2" s="4">
        <v>1</v>
      </c>
      <c r="J2" s="4">
        <v>1</v>
      </c>
      <c r="K2" s="4" t="s">
        <v>30</v>
      </c>
      <c r="L2" s="4">
        <v>113</v>
      </c>
      <c r="M2" s="4">
        <v>113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44749</v>
      </c>
      <c r="T2" s="4" t="s">
        <v>34</v>
      </c>
      <c r="U2" s="4">
        <v>113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44744</v>
      </c>
      <c r="G3" s="6">
        <v>44746</v>
      </c>
      <c r="H3" s="4">
        <v>1</v>
      </c>
      <c r="I3" s="4">
        <v>2</v>
      </c>
      <c r="J3" s="4">
        <v>2</v>
      </c>
      <c r="K3" s="4" t="s">
        <v>30</v>
      </c>
      <c r="L3" s="4">
        <v>448</v>
      </c>
      <c r="M3" s="4">
        <v>448</v>
      </c>
      <c r="N3" s="4" t="s">
        <v>40</v>
      </c>
      <c r="O3" s="4" t="s">
        <v>32</v>
      </c>
      <c r="P3" s="4" t="s">
        <v>33</v>
      </c>
      <c r="Q3" s="4">
        <v>0</v>
      </c>
      <c r="R3" s="7">
        <v>44703</v>
      </c>
      <c r="S3" s="6">
        <v>44749</v>
      </c>
      <c r="T3" s="4" t="s">
        <v>34</v>
      </c>
      <c r="U3" s="4">
        <v>448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44745</v>
      </c>
      <c r="G4" s="6">
        <v>44746</v>
      </c>
      <c r="H4" s="4">
        <v>1</v>
      </c>
      <c r="I4" s="4">
        <v>1</v>
      </c>
      <c r="J4" s="4">
        <v>1</v>
      </c>
      <c r="K4" s="4" t="s">
        <v>30</v>
      </c>
      <c r="L4" s="4">
        <v>79</v>
      </c>
      <c r="M4" s="4">
        <v>79</v>
      </c>
      <c r="N4" s="4" t="s">
        <v>45</v>
      </c>
      <c r="O4" s="4" t="s">
        <v>32</v>
      </c>
      <c r="P4" s="4" t="s">
        <v>33</v>
      </c>
      <c r="Q4" s="4">
        <v>0</v>
      </c>
      <c r="R4" s="7">
        <v>44704</v>
      </c>
      <c r="S4" s="6">
        <v>44749</v>
      </c>
      <c r="T4" s="4" t="s">
        <v>34</v>
      </c>
      <c r="U4" s="4">
        <v>79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44743</v>
      </c>
      <c r="G5" s="6">
        <v>44746</v>
      </c>
      <c r="H5" s="4">
        <v>1</v>
      </c>
      <c r="I5" s="4">
        <v>3</v>
      </c>
      <c r="J5" s="4">
        <v>3</v>
      </c>
      <c r="K5" s="4" t="s">
        <v>30</v>
      </c>
      <c r="L5" s="4">
        <v>354</v>
      </c>
      <c r="M5" s="4">
        <v>354</v>
      </c>
      <c r="N5" s="4" t="s">
        <v>50</v>
      </c>
      <c r="O5" s="4" t="s">
        <v>32</v>
      </c>
      <c r="P5" s="4" t="s">
        <v>33</v>
      </c>
      <c r="Q5" s="4">
        <v>0</v>
      </c>
      <c r="R5" s="7">
        <v>44722</v>
      </c>
      <c r="S5" s="6">
        <v>44749</v>
      </c>
      <c r="T5" s="4" t="s">
        <v>34</v>
      </c>
      <c r="U5" s="4">
        <v>354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44744</v>
      </c>
      <c r="G6" s="6">
        <v>44746</v>
      </c>
      <c r="H6" s="4">
        <v>1</v>
      </c>
      <c r="I6" s="4">
        <v>2</v>
      </c>
      <c r="J6" s="4">
        <v>2</v>
      </c>
      <c r="K6" s="4" t="s">
        <v>30</v>
      </c>
      <c r="L6" s="4">
        <v>310</v>
      </c>
      <c r="M6" s="4">
        <v>310</v>
      </c>
      <c r="N6" s="4" t="s">
        <v>55</v>
      </c>
      <c r="O6" s="4" t="s">
        <v>32</v>
      </c>
      <c r="P6" s="4" t="s">
        <v>33</v>
      </c>
      <c r="Q6" s="4">
        <v>0</v>
      </c>
      <c r="R6" s="7">
        <v>44728</v>
      </c>
      <c r="S6" s="6">
        <v>44749</v>
      </c>
      <c r="T6" s="4" t="s">
        <v>34</v>
      </c>
      <c r="U6" s="4">
        <v>310</v>
      </c>
      <c r="V6" s="4">
        <v>0</v>
      </c>
      <c r="W6" s="4">
        <v>0</v>
      </c>
      <c r="X6" s="4" t="s">
        <v>41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39</v>
      </c>
      <c r="F7" s="6">
        <v>44745</v>
      </c>
      <c r="G7" s="6">
        <v>44746</v>
      </c>
      <c r="H7" s="4">
        <v>1</v>
      </c>
      <c r="I7" s="4">
        <v>1</v>
      </c>
      <c r="J7" s="4">
        <v>1</v>
      </c>
      <c r="K7" s="4" t="s">
        <v>30</v>
      </c>
      <c r="L7" s="4">
        <v>40</v>
      </c>
      <c r="M7" s="4">
        <v>40</v>
      </c>
      <c r="N7" s="4" t="s">
        <v>59</v>
      </c>
      <c r="O7" s="4" t="s">
        <v>32</v>
      </c>
      <c r="P7" s="4" t="s">
        <v>33</v>
      </c>
      <c r="Q7" s="4">
        <v>0</v>
      </c>
      <c r="R7" s="7">
        <v>44738</v>
      </c>
      <c r="S7" s="6">
        <v>44749</v>
      </c>
      <c r="T7" s="4" t="s">
        <v>34</v>
      </c>
      <c r="U7" s="4">
        <v>40</v>
      </c>
      <c r="V7" s="4">
        <v>0</v>
      </c>
      <c r="W7" s="4">
        <v>0</v>
      </c>
      <c r="X7" s="4" t="s">
        <v>60</v>
      </c>
      <c r="Y7" s="4" t="s">
        <v>41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44745</v>
      </c>
      <c r="G8" s="6">
        <v>44746</v>
      </c>
      <c r="H8" s="4">
        <v>1</v>
      </c>
      <c r="I8" s="4">
        <v>1</v>
      </c>
      <c r="J8" s="4">
        <v>1</v>
      </c>
      <c r="K8" s="4" t="s">
        <v>30</v>
      </c>
      <c r="L8" s="4">
        <v>58</v>
      </c>
      <c r="M8" s="4">
        <v>58</v>
      </c>
      <c r="N8" s="4" t="s">
        <v>64</v>
      </c>
      <c r="O8" s="4" t="s">
        <v>32</v>
      </c>
      <c r="P8" s="4" t="s">
        <v>33</v>
      </c>
      <c r="Q8" s="4">
        <v>0</v>
      </c>
      <c r="R8" s="7">
        <v>44739</v>
      </c>
      <c r="S8" s="6">
        <v>44749</v>
      </c>
      <c r="T8" s="4" t="s">
        <v>34</v>
      </c>
      <c r="U8" s="4">
        <v>58</v>
      </c>
      <c r="V8" s="4">
        <v>0</v>
      </c>
      <c r="W8" s="4">
        <v>0</v>
      </c>
      <c r="X8" s="4" t="s">
        <v>41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44745</v>
      </c>
      <c r="G9" s="6">
        <v>44746</v>
      </c>
      <c r="H9" s="4">
        <v>1</v>
      </c>
      <c r="I9" s="4">
        <v>1</v>
      </c>
      <c r="J9" s="4">
        <v>1</v>
      </c>
      <c r="K9" s="4" t="s">
        <v>30</v>
      </c>
      <c r="L9" s="4">
        <v>254</v>
      </c>
      <c r="M9" s="4">
        <v>254</v>
      </c>
      <c r="N9" s="4" t="s">
        <v>69</v>
      </c>
      <c r="O9" s="4" t="s">
        <v>32</v>
      </c>
      <c r="P9" s="4" t="s">
        <v>33</v>
      </c>
      <c r="Q9" s="4">
        <v>0</v>
      </c>
      <c r="R9" s="7">
        <v>44740</v>
      </c>
      <c r="S9" s="6">
        <v>44749</v>
      </c>
      <c r="T9" s="4" t="s">
        <v>34</v>
      </c>
      <c r="U9" s="4">
        <v>254</v>
      </c>
      <c r="V9" s="4">
        <v>0</v>
      </c>
      <c r="W9" s="4">
        <v>0</v>
      </c>
      <c r="X9" s="4" t="s">
        <v>70</v>
      </c>
      <c r="Y9" s="4" t="s">
        <v>41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44744</v>
      </c>
      <c r="G10" s="6">
        <v>44746</v>
      </c>
      <c r="H10" s="4">
        <v>1</v>
      </c>
      <c r="I10" s="4">
        <v>2</v>
      </c>
      <c r="J10" s="4">
        <v>2</v>
      </c>
      <c r="K10" s="4" t="s">
        <v>30</v>
      </c>
      <c r="L10" s="4">
        <v>394</v>
      </c>
      <c r="M10" s="4">
        <v>394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44740</v>
      </c>
      <c r="S10" s="6">
        <v>44749</v>
      </c>
      <c r="T10" s="4" t="s">
        <v>34</v>
      </c>
      <c r="U10" s="4">
        <v>394</v>
      </c>
      <c r="V10" s="4">
        <v>0</v>
      </c>
      <c r="W10" s="4">
        <v>0</v>
      </c>
      <c r="X10" s="4" t="s">
        <v>41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44745</v>
      </c>
      <c r="G11" s="6">
        <v>44746</v>
      </c>
      <c r="H11" s="4">
        <v>1</v>
      </c>
      <c r="I11" s="4">
        <v>1</v>
      </c>
      <c r="J11" s="4">
        <v>1</v>
      </c>
      <c r="K11" s="4" t="s">
        <v>30</v>
      </c>
      <c r="L11" s="4">
        <v>81</v>
      </c>
      <c r="M11" s="4">
        <v>81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44743</v>
      </c>
      <c r="S11" s="6">
        <v>44749</v>
      </c>
      <c r="T11" s="4" t="s">
        <v>34</v>
      </c>
      <c r="U11" s="4">
        <v>81</v>
      </c>
      <c r="V11" s="4">
        <v>0</v>
      </c>
      <c r="W11" s="4">
        <v>0</v>
      </c>
      <c r="X11" s="4" t="s">
        <v>80</v>
      </c>
      <c r="Y11" s="4" t="s">
        <v>41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44745</v>
      </c>
      <c r="G12" s="6">
        <v>44746</v>
      </c>
      <c r="H12" s="4">
        <v>1</v>
      </c>
      <c r="I12" s="4">
        <v>1</v>
      </c>
      <c r="J12" s="4">
        <v>1</v>
      </c>
      <c r="K12" s="4" t="s">
        <v>30</v>
      </c>
      <c r="L12" s="4">
        <v>46</v>
      </c>
      <c r="M12" s="4">
        <v>46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44749</v>
      </c>
      <c r="T12" s="4" t="s">
        <v>34</v>
      </c>
      <c r="U12" s="4">
        <v>46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44745</v>
      </c>
      <c r="G13" s="6">
        <v>44746</v>
      </c>
      <c r="H13" s="4">
        <v>1</v>
      </c>
      <c r="I13" s="4">
        <v>1</v>
      </c>
      <c r="J13" s="4">
        <v>1</v>
      </c>
      <c r="K13" s="4" t="s">
        <v>30</v>
      </c>
      <c r="L13" s="4">
        <v>184</v>
      </c>
      <c r="M13" s="4">
        <v>184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44743</v>
      </c>
      <c r="S13" s="6">
        <v>44749</v>
      </c>
      <c r="T13" s="4" t="s">
        <v>34</v>
      </c>
      <c r="U13" s="4">
        <v>184</v>
      </c>
      <c r="V13" s="4">
        <v>0</v>
      </c>
      <c r="W13" s="4">
        <v>0</v>
      </c>
      <c r="X13" s="4" t="s">
        <v>41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44745</v>
      </c>
      <c r="G14" s="6">
        <v>44746</v>
      </c>
      <c r="H14" s="4">
        <v>1</v>
      </c>
      <c r="I14" s="4">
        <v>1</v>
      </c>
      <c r="J14" s="4">
        <v>1</v>
      </c>
      <c r="K14" s="4" t="s">
        <v>30</v>
      </c>
      <c r="L14" s="4">
        <v>63</v>
      </c>
      <c r="M14" s="4">
        <v>63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44744</v>
      </c>
      <c r="S14" s="6">
        <v>44749</v>
      </c>
      <c r="T14" s="4" t="s">
        <v>34</v>
      </c>
      <c r="U14" s="4">
        <v>63</v>
      </c>
      <c r="V14" s="4">
        <v>0</v>
      </c>
      <c r="W14" s="4">
        <v>0</v>
      </c>
      <c r="X14" s="4" t="s">
        <v>41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44745</v>
      </c>
      <c r="G15" s="6">
        <v>44746</v>
      </c>
      <c r="H15" s="4">
        <v>1</v>
      </c>
      <c r="I15" s="4">
        <v>1</v>
      </c>
      <c r="J15" s="4">
        <v>1</v>
      </c>
      <c r="K15" s="4" t="s">
        <v>30</v>
      </c>
      <c r="L15" s="4">
        <v>272</v>
      </c>
      <c r="M15" s="4">
        <v>272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44744</v>
      </c>
      <c r="S15" s="6">
        <v>44749</v>
      </c>
      <c r="T15" s="4" t="s">
        <v>34</v>
      </c>
      <c r="U15" s="4">
        <v>272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44745</v>
      </c>
      <c r="G16" s="6">
        <v>44746</v>
      </c>
      <c r="H16" s="4">
        <v>1</v>
      </c>
      <c r="I16" s="4">
        <v>1</v>
      </c>
      <c r="J16" s="4">
        <v>1</v>
      </c>
      <c r="K16" s="4" t="s">
        <v>30</v>
      </c>
      <c r="L16" s="4">
        <v>55</v>
      </c>
      <c r="M16" s="4">
        <v>55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44744</v>
      </c>
      <c r="S16" s="6">
        <v>44749</v>
      </c>
      <c r="T16" s="4" t="s">
        <v>34</v>
      </c>
      <c r="U16" s="4">
        <v>55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44745</v>
      </c>
      <c r="G17" s="6">
        <v>44746</v>
      </c>
      <c r="H17" s="4">
        <v>1</v>
      </c>
      <c r="I17" s="4">
        <v>1</v>
      </c>
      <c r="J17" s="4">
        <v>1</v>
      </c>
      <c r="K17" s="4" t="s">
        <v>30</v>
      </c>
      <c r="L17" s="4">
        <v>165</v>
      </c>
      <c r="M17" s="4">
        <v>165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44745</v>
      </c>
      <c r="S17" s="6">
        <v>44749</v>
      </c>
      <c r="T17" s="4" t="s">
        <v>34</v>
      </c>
      <c r="U17" s="4">
        <v>165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44745</v>
      </c>
      <c r="G18" s="6">
        <v>44746</v>
      </c>
      <c r="H18" s="4">
        <v>1</v>
      </c>
      <c r="I18" s="4">
        <v>1</v>
      </c>
      <c r="J18" s="4">
        <v>1</v>
      </c>
      <c r="K18" s="4" t="s">
        <v>30</v>
      </c>
      <c r="L18" s="4">
        <v>157</v>
      </c>
      <c r="M18" s="4">
        <v>157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44745</v>
      </c>
      <c r="S18" s="6">
        <v>44749</v>
      </c>
      <c r="T18" s="4" t="s">
        <v>34</v>
      </c>
      <c r="U18" s="4">
        <v>157</v>
      </c>
      <c r="V18" s="4">
        <v>0</v>
      </c>
      <c r="W18" s="4">
        <v>0</v>
      </c>
      <c r="X18" s="4" t="s">
        <v>41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44745</v>
      </c>
      <c r="G19" s="6">
        <v>44746</v>
      </c>
      <c r="H19" s="4">
        <v>1</v>
      </c>
      <c r="I19" s="4">
        <v>1</v>
      </c>
      <c r="J19" s="4">
        <v>1</v>
      </c>
      <c r="K19" s="4" t="s">
        <v>30</v>
      </c>
      <c r="L19" s="4">
        <v>38</v>
      </c>
      <c r="M19" s="4">
        <v>38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44745</v>
      </c>
      <c r="S19" s="6">
        <v>44749</v>
      </c>
      <c r="T19" s="4" t="s">
        <v>34</v>
      </c>
      <c r="U19" s="4">
        <v>38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44745</v>
      </c>
      <c r="G20" s="6">
        <v>44746</v>
      </c>
      <c r="H20" s="4">
        <v>1</v>
      </c>
      <c r="I20" s="4">
        <v>1</v>
      </c>
      <c r="J20" s="4">
        <v>1</v>
      </c>
      <c r="K20" s="4" t="s">
        <v>30</v>
      </c>
      <c r="L20" s="4">
        <v>13</v>
      </c>
      <c r="M20" s="4">
        <v>13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44745</v>
      </c>
      <c r="S20" s="6">
        <v>44749</v>
      </c>
      <c r="T20" s="4" t="s">
        <v>34</v>
      </c>
      <c r="U20" s="4">
        <v>13</v>
      </c>
      <c r="V20" s="4">
        <v>0</v>
      </c>
      <c r="W20" s="4">
        <v>0</v>
      </c>
      <c r="X20" s="4" t="s">
        <v>41</v>
      </c>
      <c r="Y2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8" sqref="A28:A30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5">
        <v>17920743745</v>
      </c>
      <c r="B2" s="6">
        <v>44745</v>
      </c>
      <c r="C2" s="6">
        <v>44746</v>
      </c>
      <c r="D2" s="4">
        <v>113</v>
      </c>
      <c r="E2" s="4" t="str">
        <f>VLOOKUP(A2,HOP!A:L,12,0)</f>
        <v>113.00</v>
      </c>
      <c r="F2" s="4" t="str">
        <f>VLOOKUP(A2,HOP!A:C,3,0)</f>
        <v>2547336</v>
      </c>
      <c r="G2" s="4">
        <f>D2-E2</f>
        <v>0</v>
      </c>
      <c r="H2" s="4" t="str">
        <f>$H$1&amp;F2</f>
        <v>，2547336</v>
      </c>
      <c r="I2" s="4" t="str">
        <f>VLOOKUP(A2,HOP!A:U,21,0)</f>
        <v>直连</v>
      </c>
    </row>
    <row r="3" s="4" customFormat="1" spans="1:9">
      <c r="A3" s="5">
        <v>17973225100</v>
      </c>
      <c r="B3" s="6">
        <v>44744</v>
      </c>
      <c r="C3" s="6">
        <v>44746</v>
      </c>
      <c r="D3" s="4">
        <v>448</v>
      </c>
      <c r="E3" s="4" t="str">
        <f>VLOOKUP(A3,HOP!A:L,12,0)</f>
        <v>448.00</v>
      </c>
      <c r="F3" s="4" t="str">
        <f>VLOOKUP(A3,HOP!A:C,3,0)</f>
        <v>2559622</v>
      </c>
      <c r="G3" s="4">
        <f t="shared" ref="G3:G20" si="0">D3-E3</f>
        <v>0</v>
      </c>
      <c r="H3" s="4" t="str">
        <f t="shared" ref="H3:H20" si="1">$H$1&amp;F3</f>
        <v>，2559622</v>
      </c>
      <c r="I3" s="4" t="str">
        <f>VLOOKUP(A3,HOP!A:U,21,0)</f>
        <v>直连</v>
      </c>
    </row>
    <row r="4" s="4" customFormat="1" spans="1:9">
      <c r="A4" s="5">
        <v>17980443846</v>
      </c>
      <c r="B4" s="6">
        <v>44745</v>
      </c>
      <c r="C4" s="6">
        <v>44746</v>
      </c>
      <c r="D4" s="4">
        <v>79</v>
      </c>
      <c r="E4" s="4" t="str">
        <f>VLOOKUP(A4,HOP!A:L,12,0)</f>
        <v>79.00</v>
      </c>
      <c r="F4" s="4" t="str">
        <f>VLOOKUP(A4,HOP!A:C,3,0)</f>
        <v>2561267</v>
      </c>
      <c r="G4" s="4">
        <f t="shared" si="0"/>
        <v>0</v>
      </c>
      <c r="H4" s="4" t="str">
        <f t="shared" si="1"/>
        <v>，2561267</v>
      </c>
      <c r="I4" s="4" t="str">
        <f>VLOOKUP(A4,HOP!A:U,21,0)</f>
        <v>直连</v>
      </c>
    </row>
    <row r="5" s="4" customFormat="1" spans="1:9">
      <c r="A5" s="5">
        <v>18084455857</v>
      </c>
      <c r="B5" s="6">
        <v>44743</v>
      </c>
      <c r="C5" s="6">
        <v>44746</v>
      </c>
      <c r="D5" s="4">
        <v>354</v>
      </c>
      <c r="E5" s="4" t="str">
        <f>VLOOKUP(A5,HOP!A:L,12,0)</f>
        <v>354.00</v>
      </c>
      <c r="F5" s="4" t="str">
        <f>VLOOKUP(A5,HOP!A:C,3,0)</f>
        <v>2583727</v>
      </c>
      <c r="G5" s="4">
        <f t="shared" si="0"/>
        <v>0</v>
      </c>
      <c r="H5" s="4" t="str">
        <f t="shared" si="1"/>
        <v>，2583727</v>
      </c>
      <c r="I5" s="4" t="str">
        <f>VLOOKUP(A5,HOP!A:U,21,0)</f>
        <v>直连</v>
      </c>
    </row>
    <row r="6" s="4" customFormat="1" spans="1:9">
      <c r="A6" s="5">
        <v>18127665330</v>
      </c>
      <c r="B6" s="6">
        <v>44744</v>
      </c>
      <c r="C6" s="6">
        <v>44746</v>
      </c>
      <c r="D6" s="4">
        <v>310</v>
      </c>
      <c r="E6" s="4" t="str">
        <f>VLOOKUP(A6,HOP!A:L,12,0)</f>
        <v>310.00</v>
      </c>
      <c r="F6" s="4" t="str">
        <f>VLOOKUP(A6,HOP!A:C,3,0)</f>
        <v>2592213</v>
      </c>
      <c r="G6" s="4">
        <f t="shared" si="0"/>
        <v>0</v>
      </c>
      <c r="H6" s="4" t="str">
        <f t="shared" si="1"/>
        <v>，2592213</v>
      </c>
      <c r="I6" s="4" t="str">
        <f>VLOOKUP(A6,HOP!A:U,21,0)</f>
        <v>直连</v>
      </c>
    </row>
    <row r="7" s="4" customFormat="1" spans="1:9">
      <c r="A7" s="5">
        <v>18214502181</v>
      </c>
      <c r="B7" s="6">
        <v>44745</v>
      </c>
      <c r="C7" s="6">
        <v>44746</v>
      </c>
      <c r="D7" s="4">
        <v>40</v>
      </c>
      <c r="E7" s="4" t="str">
        <f>VLOOKUP(A7,HOP!A:L,12,0)</f>
        <v>40.00</v>
      </c>
      <c r="F7" s="4" t="str">
        <f>VLOOKUP(A7,HOP!A:C,3,0)</f>
        <v>2603786</v>
      </c>
      <c r="G7" s="4">
        <f t="shared" si="0"/>
        <v>0</v>
      </c>
      <c r="H7" s="4" t="str">
        <f t="shared" si="1"/>
        <v>，2603786</v>
      </c>
      <c r="I7" s="4" t="str">
        <f>VLOOKUP(A7,HOP!A:U,21,0)</f>
        <v>直连</v>
      </c>
    </row>
    <row r="8" s="4" customFormat="1" spans="1:9">
      <c r="A8" s="5">
        <v>18222615184</v>
      </c>
      <c r="B8" s="6">
        <v>44745</v>
      </c>
      <c r="C8" s="6">
        <v>44746</v>
      </c>
      <c r="D8" s="4">
        <v>58</v>
      </c>
      <c r="E8" s="4" t="str">
        <f>VLOOKUP(A8,HOP!A:L,12,0)</f>
        <v>58.00</v>
      </c>
      <c r="F8" s="4" t="str">
        <f>VLOOKUP(A8,HOP!A:C,3,0)</f>
        <v>2604844</v>
      </c>
      <c r="G8" s="4">
        <f t="shared" si="0"/>
        <v>0</v>
      </c>
      <c r="H8" s="4" t="str">
        <f t="shared" si="1"/>
        <v>，2604844</v>
      </c>
      <c r="I8" s="4" t="str">
        <f>VLOOKUP(A8,HOP!A:U,21,0)</f>
        <v>直连</v>
      </c>
    </row>
    <row r="9" s="4" customFormat="1" spans="1:9">
      <c r="A9" s="5">
        <v>18224784805</v>
      </c>
      <c r="B9" s="6">
        <v>44745</v>
      </c>
      <c r="C9" s="6">
        <v>44746</v>
      </c>
      <c r="D9" s="4">
        <v>254</v>
      </c>
      <c r="E9" s="4" t="str">
        <f>VLOOKUP(A9,HOP!A:L,12,0)</f>
        <v>254.00</v>
      </c>
      <c r="F9" s="4" t="str">
        <f>VLOOKUP(A9,HOP!A:C,3,0)</f>
        <v>2605008</v>
      </c>
      <c r="G9" s="4">
        <f t="shared" si="0"/>
        <v>0</v>
      </c>
      <c r="H9" s="4" t="str">
        <f t="shared" si="1"/>
        <v>，2605008</v>
      </c>
      <c r="I9" s="4" t="str">
        <f>VLOOKUP(A9,HOP!A:U,21,0)</f>
        <v>直连</v>
      </c>
    </row>
    <row r="10" s="4" customFormat="1" spans="1:9">
      <c r="A10" s="5">
        <v>18225712746</v>
      </c>
      <c r="B10" s="6">
        <v>44744</v>
      </c>
      <c r="C10" s="6">
        <v>44746</v>
      </c>
      <c r="D10" s="4">
        <v>394</v>
      </c>
      <c r="E10" s="4" t="str">
        <f>VLOOKUP(A10,HOP!A:L,12,0)</f>
        <v>394.00</v>
      </c>
      <c r="F10" s="4" t="str">
        <f>VLOOKUP(A10,HOP!A:C,3,0)</f>
        <v>2605152</v>
      </c>
      <c r="G10" s="4">
        <f t="shared" si="0"/>
        <v>0</v>
      </c>
      <c r="H10" s="4" t="str">
        <f t="shared" si="1"/>
        <v>，2605152</v>
      </c>
      <c r="I10" s="4" t="str">
        <f>VLOOKUP(A10,HOP!A:U,21,0)</f>
        <v>直连</v>
      </c>
    </row>
    <row r="11" s="4" customFormat="1" spans="1:9">
      <c r="A11" s="5">
        <v>18250073509</v>
      </c>
      <c r="B11" s="6">
        <v>44745</v>
      </c>
      <c r="C11" s="6">
        <v>44746</v>
      </c>
      <c r="D11" s="4">
        <v>81</v>
      </c>
      <c r="E11" s="4" t="str">
        <f>VLOOKUP(A11,HOP!A:L,12,0)</f>
        <v>81.00</v>
      </c>
      <c r="F11" s="4" t="str">
        <f>VLOOKUP(A11,HOP!A:C,3,0)</f>
        <v>2608070</v>
      </c>
      <c r="G11" s="4">
        <f t="shared" si="0"/>
        <v>0</v>
      </c>
      <c r="H11" s="4" t="str">
        <f t="shared" si="1"/>
        <v>，2608070</v>
      </c>
      <c r="I11" s="4" t="str">
        <f>VLOOKUP(A11,HOP!A:U,21,0)</f>
        <v>直连</v>
      </c>
    </row>
    <row r="12" s="4" customFormat="1" spans="1:9">
      <c r="A12" s="5">
        <v>18255592401</v>
      </c>
      <c r="B12" s="6">
        <v>44745</v>
      </c>
      <c r="C12" s="6">
        <v>44746</v>
      </c>
      <c r="D12" s="4">
        <v>46</v>
      </c>
      <c r="E12" s="4" t="str">
        <f>VLOOKUP(A12,HOP!A:L,12,0)</f>
        <v>46.00</v>
      </c>
      <c r="F12" s="4" t="str">
        <f>VLOOKUP(A12,HOP!A:C,3,0)</f>
        <v>2608568</v>
      </c>
      <c r="G12" s="4">
        <f t="shared" si="0"/>
        <v>0</v>
      </c>
      <c r="H12" s="4" t="str">
        <f t="shared" si="1"/>
        <v>，2608568</v>
      </c>
      <c r="I12" s="4" t="str">
        <f>VLOOKUP(A12,HOP!A:U,21,0)</f>
        <v>直连</v>
      </c>
    </row>
    <row r="13" s="4" customFormat="1" spans="1:9">
      <c r="A13" s="5">
        <v>18258924942</v>
      </c>
      <c r="B13" s="6">
        <v>44745</v>
      </c>
      <c r="C13" s="6">
        <v>44746</v>
      </c>
      <c r="D13" s="4">
        <v>184</v>
      </c>
      <c r="E13" s="4" t="str">
        <f>VLOOKUP(A13,HOP!A:L,12,0)</f>
        <v>184.00</v>
      </c>
      <c r="F13" s="4" t="str">
        <f>VLOOKUP(A13,HOP!A:C,3,0)</f>
        <v>2608684</v>
      </c>
      <c r="G13" s="4">
        <f t="shared" si="0"/>
        <v>0</v>
      </c>
      <c r="H13" s="4" t="str">
        <f t="shared" si="1"/>
        <v>，2608684</v>
      </c>
      <c r="I13" s="4" t="str">
        <f>VLOOKUP(A13,HOP!A:U,21,0)</f>
        <v>直连</v>
      </c>
    </row>
    <row r="14" s="4" customFormat="1" spans="1:9">
      <c r="A14" s="5">
        <v>18260778720</v>
      </c>
      <c r="B14" s="6">
        <v>44745</v>
      </c>
      <c r="C14" s="6">
        <v>44746</v>
      </c>
      <c r="D14" s="4">
        <v>63</v>
      </c>
      <c r="E14" s="4" t="str">
        <f>VLOOKUP(A14,HOP!A:L,12,0)</f>
        <v>63.00</v>
      </c>
      <c r="F14" s="4" t="str">
        <f>VLOOKUP(A14,HOP!A:C,3,0)</f>
        <v>2608933</v>
      </c>
      <c r="G14" s="4">
        <f t="shared" si="0"/>
        <v>0</v>
      </c>
      <c r="H14" s="4" t="str">
        <f t="shared" si="1"/>
        <v>，2608933</v>
      </c>
      <c r="I14" s="4" t="str">
        <f>VLOOKUP(A14,HOP!A:U,21,0)</f>
        <v>直连</v>
      </c>
    </row>
    <row r="15" s="4" customFormat="1" spans="1:9">
      <c r="A15" s="5">
        <v>18260814692</v>
      </c>
      <c r="B15" s="6">
        <v>44745</v>
      </c>
      <c r="C15" s="6">
        <v>44746</v>
      </c>
      <c r="D15" s="4">
        <v>272</v>
      </c>
      <c r="E15" s="4" t="str">
        <f>VLOOKUP(A15,HOP!A:L,12,0)</f>
        <v>272.00</v>
      </c>
      <c r="F15" s="4" t="str">
        <f>VLOOKUP(A15,HOP!A:C,3,0)</f>
        <v>2608944</v>
      </c>
      <c r="G15" s="4">
        <f t="shared" si="0"/>
        <v>0</v>
      </c>
      <c r="H15" s="4" t="str">
        <f t="shared" si="1"/>
        <v>，2608944</v>
      </c>
      <c r="I15" s="4" t="str">
        <f>VLOOKUP(A15,HOP!A:U,21,0)</f>
        <v>直连</v>
      </c>
    </row>
    <row r="16" s="4" customFormat="1" spans="1:9">
      <c r="A16" s="5">
        <v>18260330342</v>
      </c>
      <c r="B16" s="6">
        <v>44745</v>
      </c>
      <c r="C16" s="6">
        <v>44746</v>
      </c>
      <c r="D16" s="4">
        <v>55</v>
      </c>
      <c r="E16" s="4" t="str">
        <f>VLOOKUP(A16,HOP!A:L,12,0)</f>
        <v>55.00</v>
      </c>
      <c r="F16" s="4" t="str">
        <f>VLOOKUP(A16,HOP!A:C,3,0)</f>
        <v>2608845</v>
      </c>
      <c r="G16" s="4">
        <f t="shared" si="0"/>
        <v>0</v>
      </c>
      <c r="H16" s="4" t="str">
        <f t="shared" si="1"/>
        <v>，2608845</v>
      </c>
      <c r="I16" s="4" t="str">
        <f>VLOOKUP(A16,HOP!A:U,21,0)</f>
        <v>直连</v>
      </c>
    </row>
    <row r="17" s="4" customFormat="1" spans="1:9">
      <c r="A17" s="5">
        <v>18271157864</v>
      </c>
      <c r="B17" s="6">
        <v>44745</v>
      </c>
      <c r="C17" s="6">
        <v>44746</v>
      </c>
      <c r="D17" s="4">
        <v>165</v>
      </c>
      <c r="E17" s="4" t="str">
        <f>VLOOKUP(A17,HOP!A:L,12,0)</f>
        <v>165.00</v>
      </c>
      <c r="F17" s="4" t="str">
        <f>VLOOKUP(A17,HOP!A:C,3,0)</f>
        <v>2609745</v>
      </c>
      <c r="G17" s="4">
        <f t="shared" si="0"/>
        <v>0</v>
      </c>
      <c r="H17" s="4" t="str">
        <f t="shared" si="1"/>
        <v>，2609745</v>
      </c>
      <c r="I17" s="4" t="str">
        <f>VLOOKUP(A17,HOP!A:U,21,0)</f>
        <v>直连</v>
      </c>
    </row>
    <row r="18" s="4" customFormat="1" spans="1:9">
      <c r="A18" s="5">
        <v>18271604981</v>
      </c>
      <c r="B18" s="6">
        <v>44745</v>
      </c>
      <c r="C18" s="6">
        <v>44746</v>
      </c>
      <c r="D18" s="4">
        <v>157</v>
      </c>
      <c r="E18" s="4" t="str">
        <f>VLOOKUP(A18,HOP!A:L,12,0)</f>
        <v>157.00</v>
      </c>
      <c r="F18" s="4" t="str">
        <f>VLOOKUP(A18,HOP!A:C,3,0)</f>
        <v>2609801</v>
      </c>
      <c r="G18" s="4">
        <f t="shared" si="0"/>
        <v>0</v>
      </c>
      <c r="H18" s="4" t="str">
        <f t="shared" si="1"/>
        <v>，2609801</v>
      </c>
      <c r="I18" s="4" t="str">
        <f>VLOOKUP(A18,HOP!A:U,21,0)</f>
        <v>直连</v>
      </c>
    </row>
    <row r="19" s="4" customFormat="1" spans="1:9">
      <c r="A19" s="5">
        <v>18272679466</v>
      </c>
      <c r="B19" s="6">
        <v>44745</v>
      </c>
      <c r="C19" s="6">
        <v>44746</v>
      </c>
      <c r="D19" s="4">
        <v>38</v>
      </c>
      <c r="E19" s="4" t="str">
        <f>VLOOKUP(A19,HOP!A:L,12,0)</f>
        <v>38.00</v>
      </c>
      <c r="F19" s="4" t="str">
        <f>VLOOKUP(A19,HOP!A:C,3,0)</f>
        <v>2609944</v>
      </c>
      <c r="G19" s="4">
        <f t="shared" si="0"/>
        <v>0</v>
      </c>
      <c r="H19" s="4" t="str">
        <f t="shared" si="1"/>
        <v>，2609944</v>
      </c>
      <c r="I19" s="4" t="str">
        <f>VLOOKUP(A19,HOP!A:U,21,0)</f>
        <v>直连</v>
      </c>
    </row>
    <row r="20" s="4" customFormat="1" spans="1:9">
      <c r="A20" s="5">
        <v>18272685971</v>
      </c>
      <c r="B20" s="6">
        <v>44745</v>
      </c>
      <c r="C20" s="6">
        <v>44746</v>
      </c>
      <c r="D20" s="4">
        <v>13</v>
      </c>
      <c r="E20" s="4" t="str">
        <f>VLOOKUP(A20,HOP!A:L,12,0)</f>
        <v>13.00</v>
      </c>
      <c r="F20" s="4" t="str">
        <f>VLOOKUP(A20,HOP!A:C,3,0)</f>
        <v>2609943</v>
      </c>
      <c r="G20" s="4">
        <f t="shared" si="0"/>
        <v>0</v>
      </c>
      <c r="H20" s="4" t="str">
        <f t="shared" si="1"/>
        <v>，2609943</v>
      </c>
      <c r="I20" s="4" t="str">
        <f>VLOOKUP(A20,HOP!A:U,21,0)</f>
        <v>直连</v>
      </c>
    </row>
    <row r="22" spans="4:4">
      <c r="D22" s="4">
        <f>SUM(D2:D21)</f>
        <v>3124</v>
      </c>
    </row>
    <row r="28" spans="1:1">
      <c r="A28" s="4" t="s">
        <v>125</v>
      </c>
    </row>
    <row r="29" spans="1:1">
      <c r="A29" s="4" t="s">
        <v>126</v>
      </c>
    </row>
    <row r="30" spans="1:1">
      <c r="A30" s="4" t="s">
        <v>127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</row>
    <row r="2" s="1" customFormat="1" spans="1:21">
      <c r="A2" s="3">
        <v>18272679466</v>
      </c>
      <c r="B2" s="1" t="s">
        <v>146</v>
      </c>
      <c r="C2" s="1" t="s">
        <v>147</v>
      </c>
      <c r="D2" s="1" t="s">
        <v>148</v>
      </c>
      <c r="E2" s="1" t="s">
        <v>149</v>
      </c>
      <c r="F2" s="1" t="s">
        <v>146</v>
      </c>
      <c r="G2" s="1" t="s">
        <v>150</v>
      </c>
      <c r="H2" s="1" t="s">
        <v>151</v>
      </c>
      <c r="I2" s="1" t="s">
        <v>152</v>
      </c>
      <c r="J2" s="1" t="s">
        <v>30</v>
      </c>
      <c r="K2" s="1" t="s">
        <v>153</v>
      </c>
      <c r="L2" s="1" t="s">
        <v>153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</row>
    <row r="3" s="1" customFormat="1" spans="1:21">
      <c r="A3" s="3">
        <v>18272685971</v>
      </c>
      <c r="B3" s="1" t="s">
        <v>146</v>
      </c>
      <c r="C3" s="1" t="s">
        <v>162</v>
      </c>
      <c r="D3" s="1" t="s">
        <v>163</v>
      </c>
      <c r="E3" s="1" t="s">
        <v>164</v>
      </c>
      <c r="F3" s="1" t="s">
        <v>146</v>
      </c>
      <c r="G3" s="1" t="s">
        <v>150</v>
      </c>
      <c r="H3" s="1" t="s">
        <v>151</v>
      </c>
      <c r="I3" s="1" t="s">
        <v>165</v>
      </c>
      <c r="J3" s="1" t="s">
        <v>30</v>
      </c>
      <c r="K3" s="1" t="s">
        <v>166</v>
      </c>
      <c r="L3" s="1" t="s">
        <v>166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167</v>
      </c>
      <c r="S3" s="1" t="s">
        <v>159</v>
      </c>
      <c r="T3" s="1" t="s">
        <v>160</v>
      </c>
      <c r="U3" s="1" t="s">
        <v>161</v>
      </c>
    </row>
    <row r="4" s="1" customFormat="1" spans="1:21">
      <c r="A4" s="3">
        <v>18271604981</v>
      </c>
      <c r="B4" s="1" t="s">
        <v>146</v>
      </c>
      <c r="C4" s="1" t="s">
        <v>168</v>
      </c>
      <c r="D4" s="1" t="s">
        <v>169</v>
      </c>
      <c r="E4" s="1" t="s">
        <v>170</v>
      </c>
      <c r="F4" s="1" t="s">
        <v>146</v>
      </c>
      <c r="G4" s="1" t="s">
        <v>150</v>
      </c>
      <c r="H4" s="1" t="s">
        <v>151</v>
      </c>
      <c r="I4" s="1" t="s">
        <v>171</v>
      </c>
      <c r="J4" s="1" t="s">
        <v>30</v>
      </c>
      <c r="K4" s="1" t="s">
        <v>172</v>
      </c>
      <c r="L4" s="1" t="s">
        <v>172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173</v>
      </c>
      <c r="S4" s="1" t="s">
        <v>159</v>
      </c>
      <c r="T4" s="1" t="s">
        <v>160</v>
      </c>
      <c r="U4" s="1" t="s">
        <v>161</v>
      </c>
    </row>
    <row r="5" s="1" customFormat="1" spans="1:21">
      <c r="A5" s="3">
        <v>18271157864</v>
      </c>
      <c r="B5" s="1" t="s">
        <v>146</v>
      </c>
      <c r="C5" s="1" t="s">
        <v>174</v>
      </c>
      <c r="D5" s="1" t="s">
        <v>175</v>
      </c>
      <c r="E5" s="1" t="s">
        <v>176</v>
      </c>
      <c r="F5" s="1" t="s">
        <v>146</v>
      </c>
      <c r="G5" s="1" t="s">
        <v>150</v>
      </c>
      <c r="H5" s="1" t="s">
        <v>151</v>
      </c>
      <c r="I5" s="1" t="s">
        <v>177</v>
      </c>
      <c r="J5" s="1" t="s">
        <v>30</v>
      </c>
      <c r="K5" s="1" t="s">
        <v>178</v>
      </c>
      <c r="L5" s="1" t="s">
        <v>178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179</v>
      </c>
      <c r="S5" s="1" t="s">
        <v>159</v>
      </c>
      <c r="T5" s="1" t="s">
        <v>160</v>
      </c>
      <c r="U5" s="1" t="s">
        <v>161</v>
      </c>
    </row>
    <row r="6" s="1" customFormat="1" spans="1:21">
      <c r="A6" s="3">
        <v>18260814692</v>
      </c>
      <c r="B6" s="1" t="s">
        <v>180</v>
      </c>
      <c r="C6" s="1" t="s">
        <v>181</v>
      </c>
      <c r="D6" s="1" t="s">
        <v>182</v>
      </c>
      <c r="E6" s="1" t="s">
        <v>183</v>
      </c>
      <c r="F6" s="1" t="s">
        <v>146</v>
      </c>
      <c r="G6" s="1" t="s">
        <v>150</v>
      </c>
      <c r="H6" s="1" t="s">
        <v>151</v>
      </c>
      <c r="I6" s="1" t="s">
        <v>184</v>
      </c>
      <c r="J6" s="1" t="s">
        <v>30</v>
      </c>
      <c r="K6" s="1" t="s">
        <v>185</v>
      </c>
      <c r="L6" s="1" t="s">
        <v>185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186</v>
      </c>
      <c r="S6" s="1" t="s">
        <v>159</v>
      </c>
      <c r="T6" s="1" t="s">
        <v>160</v>
      </c>
      <c r="U6" s="1" t="s">
        <v>161</v>
      </c>
    </row>
    <row r="7" s="1" customFormat="1" spans="1:21">
      <c r="A7" s="3">
        <v>18260778720</v>
      </c>
      <c r="B7" s="1" t="s">
        <v>180</v>
      </c>
      <c r="C7" s="1" t="s">
        <v>187</v>
      </c>
      <c r="D7" s="1" t="s">
        <v>188</v>
      </c>
      <c r="E7" s="1" t="s">
        <v>189</v>
      </c>
      <c r="F7" s="1" t="s">
        <v>146</v>
      </c>
      <c r="G7" s="1" t="s">
        <v>150</v>
      </c>
      <c r="H7" s="1" t="s">
        <v>151</v>
      </c>
      <c r="I7" s="1" t="s">
        <v>190</v>
      </c>
      <c r="J7" s="1" t="s">
        <v>30</v>
      </c>
      <c r="K7" s="1" t="s">
        <v>191</v>
      </c>
      <c r="L7" s="1" t="s">
        <v>191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192</v>
      </c>
      <c r="S7" s="1" t="s">
        <v>159</v>
      </c>
      <c r="T7" s="1" t="s">
        <v>160</v>
      </c>
      <c r="U7" s="1" t="s">
        <v>161</v>
      </c>
    </row>
    <row r="8" s="1" customFormat="1" spans="1:21">
      <c r="A8" s="3">
        <v>18260330342</v>
      </c>
      <c r="B8" s="1" t="s">
        <v>180</v>
      </c>
      <c r="C8" s="1" t="s">
        <v>193</v>
      </c>
      <c r="D8" s="1" t="s">
        <v>194</v>
      </c>
      <c r="E8" s="1" t="s">
        <v>195</v>
      </c>
      <c r="F8" s="1" t="s">
        <v>146</v>
      </c>
      <c r="G8" s="1" t="s">
        <v>150</v>
      </c>
      <c r="H8" s="1" t="s">
        <v>151</v>
      </c>
      <c r="I8" s="1" t="s">
        <v>196</v>
      </c>
      <c r="J8" s="1" t="s">
        <v>30</v>
      </c>
      <c r="K8" s="1" t="s">
        <v>197</v>
      </c>
      <c r="L8" s="1" t="s">
        <v>197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198</v>
      </c>
      <c r="S8" s="1" t="s">
        <v>159</v>
      </c>
      <c r="T8" s="1" t="s">
        <v>160</v>
      </c>
      <c r="U8" s="1" t="s">
        <v>161</v>
      </c>
    </row>
    <row r="9" s="1" customFormat="1" spans="1:21">
      <c r="A9" s="3">
        <v>18258924942</v>
      </c>
      <c r="B9" s="1" t="s">
        <v>199</v>
      </c>
      <c r="C9" s="1" t="s">
        <v>200</v>
      </c>
      <c r="D9" s="1" t="s">
        <v>201</v>
      </c>
      <c r="E9" s="1" t="s">
        <v>202</v>
      </c>
      <c r="F9" s="1" t="s">
        <v>146</v>
      </c>
      <c r="G9" s="1" t="s">
        <v>150</v>
      </c>
      <c r="H9" s="1" t="s">
        <v>151</v>
      </c>
      <c r="I9" s="1" t="s">
        <v>203</v>
      </c>
      <c r="J9" s="1" t="s">
        <v>30</v>
      </c>
      <c r="K9" s="1" t="s">
        <v>204</v>
      </c>
      <c r="L9" s="1" t="s">
        <v>204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157</v>
      </c>
      <c r="R9" s="1" t="s">
        <v>205</v>
      </c>
      <c r="S9" s="1" t="s">
        <v>159</v>
      </c>
      <c r="T9" s="1" t="s">
        <v>160</v>
      </c>
      <c r="U9" s="1" t="s">
        <v>161</v>
      </c>
    </row>
    <row r="10" s="1" customFormat="1" spans="1:21">
      <c r="A10" s="3">
        <v>18255592401</v>
      </c>
      <c r="B10" s="1" t="s">
        <v>199</v>
      </c>
      <c r="C10" s="1" t="s">
        <v>206</v>
      </c>
      <c r="D10" s="1" t="s">
        <v>207</v>
      </c>
      <c r="E10" s="1" t="s">
        <v>208</v>
      </c>
      <c r="F10" s="1" t="s">
        <v>146</v>
      </c>
      <c r="G10" s="1" t="s">
        <v>150</v>
      </c>
      <c r="H10" s="1" t="s">
        <v>151</v>
      </c>
      <c r="I10" s="1" t="s">
        <v>209</v>
      </c>
      <c r="J10" s="1" t="s">
        <v>30</v>
      </c>
      <c r="K10" s="1" t="s">
        <v>210</v>
      </c>
      <c r="L10" s="1" t="s">
        <v>210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157</v>
      </c>
      <c r="R10" s="1" t="s">
        <v>211</v>
      </c>
      <c r="S10" s="1" t="s">
        <v>159</v>
      </c>
      <c r="T10" s="1" t="s">
        <v>160</v>
      </c>
      <c r="U10" s="1" t="s">
        <v>161</v>
      </c>
    </row>
    <row r="11" s="1" customFormat="1" spans="1:21">
      <c r="A11" s="3">
        <v>18250073509</v>
      </c>
      <c r="B11" s="1" t="s">
        <v>199</v>
      </c>
      <c r="C11" s="1" t="s">
        <v>212</v>
      </c>
      <c r="D11" s="1" t="s">
        <v>213</v>
      </c>
      <c r="E11" s="1" t="s">
        <v>214</v>
      </c>
      <c r="F11" s="1" t="s">
        <v>146</v>
      </c>
      <c r="G11" s="1" t="s">
        <v>150</v>
      </c>
      <c r="H11" s="1" t="s">
        <v>151</v>
      </c>
      <c r="I11" s="1" t="s">
        <v>215</v>
      </c>
      <c r="J11" s="1" t="s">
        <v>30</v>
      </c>
      <c r="K11" s="1" t="s">
        <v>216</v>
      </c>
      <c r="L11" s="1" t="s">
        <v>216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157</v>
      </c>
      <c r="R11" s="1" t="s">
        <v>217</v>
      </c>
      <c r="S11" s="1" t="s">
        <v>159</v>
      </c>
      <c r="T11" s="1" t="s">
        <v>160</v>
      </c>
      <c r="U11" s="1" t="s">
        <v>161</v>
      </c>
    </row>
    <row r="12" s="1" customFormat="1" spans="1:21">
      <c r="A12" s="3">
        <v>18225712746</v>
      </c>
      <c r="B12" s="1" t="s">
        <v>218</v>
      </c>
      <c r="C12" s="1" t="s">
        <v>219</v>
      </c>
      <c r="D12" s="1" t="s">
        <v>220</v>
      </c>
      <c r="E12" s="1" t="s">
        <v>221</v>
      </c>
      <c r="F12" s="1" t="s">
        <v>180</v>
      </c>
      <c r="G12" s="1" t="s">
        <v>150</v>
      </c>
      <c r="H12" s="1" t="s">
        <v>151</v>
      </c>
      <c r="I12" s="1" t="s">
        <v>222</v>
      </c>
      <c r="J12" s="1" t="s">
        <v>30</v>
      </c>
      <c r="K12" s="1" t="s">
        <v>223</v>
      </c>
      <c r="L12" s="1" t="s">
        <v>223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157</v>
      </c>
      <c r="R12" s="1" t="s">
        <v>224</v>
      </c>
      <c r="S12" s="1" t="s">
        <v>159</v>
      </c>
      <c r="T12" s="1" t="s">
        <v>160</v>
      </c>
      <c r="U12" s="1" t="s">
        <v>161</v>
      </c>
    </row>
    <row r="13" s="1" customFormat="1" spans="1:21">
      <c r="A13" s="3">
        <v>18224784805</v>
      </c>
      <c r="B13" s="1" t="s">
        <v>218</v>
      </c>
      <c r="C13" s="1" t="s">
        <v>225</v>
      </c>
      <c r="D13" s="1" t="s">
        <v>226</v>
      </c>
      <c r="E13" s="1" t="s">
        <v>227</v>
      </c>
      <c r="F13" s="1" t="s">
        <v>146</v>
      </c>
      <c r="G13" s="1" t="s">
        <v>150</v>
      </c>
      <c r="H13" s="1" t="s">
        <v>151</v>
      </c>
      <c r="I13" s="1" t="s">
        <v>228</v>
      </c>
      <c r="J13" s="1" t="s">
        <v>30</v>
      </c>
      <c r="K13" s="1" t="s">
        <v>229</v>
      </c>
      <c r="L13" s="1" t="s">
        <v>229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157</v>
      </c>
      <c r="R13" s="1" t="s">
        <v>230</v>
      </c>
      <c r="S13" s="1" t="s">
        <v>159</v>
      </c>
      <c r="T13" s="1" t="s">
        <v>160</v>
      </c>
      <c r="U13" s="1" t="s">
        <v>161</v>
      </c>
    </row>
    <row r="14" s="1" customFormat="1" spans="1:21">
      <c r="A14" s="3">
        <v>18222615184</v>
      </c>
      <c r="B14" s="1" t="s">
        <v>231</v>
      </c>
      <c r="C14" s="1" t="s">
        <v>232</v>
      </c>
      <c r="D14" s="1" t="s">
        <v>233</v>
      </c>
      <c r="E14" s="1" t="s">
        <v>234</v>
      </c>
      <c r="F14" s="1" t="s">
        <v>146</v>
      </c>
      <c r="G14" s="1" t="s">
        <v>150</v>
      </c>
      <c r="H14" s="1" t="s">
        <v>151</v>
      </c>
      <c r="I14" s="1" t="s">
        <v>235</v>
      </c>
      <c r="J14" s="1" t="s">
        <v>30</v>
      </c>
      <c r="K14" s="1" t="s">
        <v>236</v>
      </c>
      <c r="L14" s="1" t="s">
        <v>236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157</v>
      </c>
      <c r="R14" s="1" t="s">
        <v>237</v>
      </c>
      <c r="S14" s="1" t="s">
        <v>159</v>
      </c>
      <c r="T14" s="1" t="s">
        <v>160</v>
      </c>
      <c r="U14" s="1" t="s">
        <v>161</v>
      </c>
    </row>
    <row r="15" s="1" customFormat="1" spans="1:21">
      <c r="A15" s="3">
        <v>18214502181</v>
      </c>
      <c r="B15" s="1" t="s">
        <v>238</v>
      </c>
      <c r="C15" s="1" t="s">
        <v>239</v>
      </c>
      <c r="D15" s="1" t="s">
        <v>240</v>
      </c>
      <c r="E15" s="1" t="s">
        <v>241</v>
      </c>
      <c r="F15" s="1" t="s">
        <v>146</v>
      </c>
      <c r="G15" s="1" t="s">
        <v>150</v>
      </c>
      <c r="H15" s="1" t="s">
        <v>151</v>
      </c>
      <c r="I15" s="1" t="s">
        <v>242</v>
      </c>
      <c r="J15" s="1" t="s">
        <v>30</v>
      </c>
      <c r="K15" s="1" t="s">
        <v>243</v>
      </c>
      <c r="L15" s="1" t="s">
        <v>243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157</v>
      </c>
      <c r="R15" s="1" t="s">
        <v>244</v>
      </c>
      <c r="S15" s="1" t="s">
        <v>159</v>
      </c>
      <c r="T15" s="1" t="s">
        <v>160</v>
      </c>
      <c r="U15" s="1" t="s">
        <v>161</v>
      </c>
    </row>
    <row r="16" s="1" customFormat="1" spans="1:21">
      <c r="A16" s="3">
        <v>18127665330</v>
      </c>
      <c r="B16" s="1" t="s">
        <v>245</v>
      </c>
      <c r="C16" s="1" t="s">
        <v>246</v>
      </c>
      <c r="D16" s="1" t="s">
        <v>247</v>
      </c>
      <c r="E16" s="1" t="s">
        <v>248</v>
      </c>
      <c r="F16" s="1" t="s">
        <v>180</v>
      </c>
      <c r="G16" s="1" t="s">
        <v>150</v>
      </c>
      <c r="H16" s="1" t="s">
        <v>151</v>
      </c>
      <c r="I16" s="1" t="s">
        <v>249</v>
      </c>
      <c r="J16" s="1" t="s">
        <v>30</v>
      </c>
      <c r="K16" s="1" t="s">
        <v>250</v>
      </c>
      <c r="L16" s="1" t="s">
        <v>250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157</v>
      </c>
      <c r="R16" s="1" t="s">
        <v>251</v>
      </c>
      <c r="S16" s="1" t="s">
        <v>159</v>
      </c>
      <c r="T16" s="1" t="s">
        <v>160</v>
      </c>
      <c r="U16" s="1" t="s">
        <v>161</v>
      </c>
    </row>
    <row r="17" s="1" customFormat="1" spans="1:21">
      <c r="A17" s="3">
        <v>18084455857</v>
      </c>
      <c r="B17" s="1" t="s">
        <v>252</v>
      </c>
      <c r="C17" s="1" t="s">
        <v>253</v>
      </c>
      <c r="D17" s="1" t="s">
        <v>254</v>
      </c>
      <c r="E17" s="1" t="s">
        <v>255</v>
      </c>
      <c r="F17" s="1" t="s">
        <v>199</v>
      </c>
      <c r="G17" s="1" t="s">
        <v>150</v>
      </c>
      <c r="H17" s="1" t="s">
        <v>151</v>
      </c>
      <c r="I17" s="1" t="s">
        <v>256</v>
      </c>
      <c r="J17" s="1" t="s">
        <v>30</v>
      </c>
      <c r="K17" s="1" t="s">
        <v>257</v>
      </c>
      <c r="L17" s="1" t="s">
        <v>257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157</v>
      </c>
      <c r="R17" s="1" t="s">
        <v>258</v>
      </c>
      <c r="S17" s="1" t="s">
        <v>159</v>
      </c>
      <c r="T17" s="1" t="s">
        <v>160</v>
      </c>
      <c r="U17" s="1" t="s">
        <v>161</v>
      </c>
    </row>
    <row r="18" s="1" customFormat="1" spans="1:21">
      <c r="A18" s="3">
        <v>17980443846</v>
      </c>
      <c r="B18" s="1" t="s">
        <v>259</v>
      </c>
      <c r="C18" s="1" t="s">
        <v>260</v>
      </c>
      <c r="D18" s="1" t="s">
        <v>261</v>
      </c>
      <c r="E18" s="1" t="s">
        <v>262</v>
      </c>
      <c r="F18" s="1" t="s">
        <v>146</v>
      </c>
      <c r="G18" s="1" t="s">
        <v>150</v>
      </c>
      <c r="H18" s="1" t="s">
        <v>151</v>
      </c>
      <c r="I18" s="1" t="s">
        <v>263</v>
      </c>
      <c r="J18" s="1" t="s">
        <v>30</v>
      </c>
      <c r="K18" s="1" t="s">
        <v>264</v>
      </c>
      <c r="L18" s="1" t="s">
        <v>264</v>
      </c>
      <c r="M18" s="1" t="s">
        <v>154</v>
      </c>
      <c r="N18" s="1" t="s">
        <v>154</v>
      </c>
      <c r="O18" s="1" t="s">
        <v>155</v>
      </c>
      <c r="P18" s="1" t="s">
        <v>156</v>
      </c>
      <c r="Q18" s="1" t="s">
        <v>157</v>
      </c>
      <c r="R18" s="1" t="s">
        <v>265</v>
      </c>
      <c r="S18" s="1" t="s">
        <v>159</v>
      </c>
      <c r="T18" s="1" t="s">
        <v>160</v>
      </c>
      <c r="U18" s="1" t="s">
        <v>161</v>
      </c>
    </row>
    <row r="19" s="1" customFormat="1" spans="1:21">
      <c r="A19" s="3">
        <v>17973225100</v>
      </c>
      <c r="B19" s="1" t="s">
        <v>266</v>
      </c>
      <c r="C19" s="1" t="s">
        <v>267</v>
      </c>
      <c r="D19" s="1" t="s">
        <v>268</v>
      </c>
      <c r="E19" s="1" t="s">
        <v>269</v>
      </c>
      <c r="F19" s="1" t="s">
        <v>180</v>
      </c>
      <c r="G19" s="1" t="s">
        <v>150</v>
      </c>
      <c r="H19" s="1" t="s">
        <v>151</v>
      </c>
      <c r="I19" s="1" t="s">
        <v>270</v>
      </c>
      <c r="J19" s="1" t="s">
        <v>30</v>
      </c>
      <c r="K19" s="1" t="s">
        <v>271</v>
      </c>
      <c r="L19" s="1" t="s">
        <v>271</v>
      </c>
      <c r="M19" s="1" t="s">
        <v>154</v>
      </c>
      <c r="N19" s="1" t="s">
        <v>154</v>
      </c>
      <c r="O19" s="1" t="s">
        <v>155</v>
      </c>
      <c r="P19" s="1" t="s">
        <v>156</v>
      </c>
      <c r="Q19" s="1" t="s">
        <v>157</v>
      </c>
      <c r="R19" s="1" t="s">
        <v>272</v>
      </c>
      <c r="S19" s="1" t="s">
        <v>159</v>
      </c>
      <c r="T19" s="1" t="s">
        <v>160</v>
      </c>
      <c r="U19" s="1" t="s">
        <v>161</v>
      </c>
    </row>
    <row r="20" s="1" customFormat="1" spans="1:21">
      <c r="A20" s="3">
        <v>17920743745</v>
      </c>
      <c r="B20" s="1" t="s">
        <v>273</v>
      </c>
      <c r="C20" s="1" t="s">
        <v>274</v>
      </c>
      <c r="D20" s="1" t="s">
        <v>275</v>
      </c>
      <c r="E20" s="1" t="s">
        <v>276</v>
      </c>
      <c r="F20" s="1" t="s">
        <v>146</v>
      </c>
      <c r="G20" s="1" t="s">
        <v>150</v>
      </c>
      <c r="H20" s="1" t="s">
        <v>151</v>
      </c>
      <c r="I20" s="1" t="s">
        <v>277</v>
      </c>
      <c r="J20" s="1" t="s">
        <v>30</v>
      </c>
      <c r="K20" s="1" t="s">
        <v>278</v>
      </c>
      <c r="L20" s="1" t="s">
        <v>278</v>
      </c>
      <c r="M20" s="1" t="s">
        <v>154</v>
      </c>
      <c r="N20" s="1" t="s">
        <v>154</v>
      </c>
      <c r="O20" s="1" t="s">
        <v>155</v>
      </c>
      <c r="P20" s="1" t="s">
        <v>156</v>
      </c>
      <c r="Q20" s="1" t="s">
        <v>157</v>
      </c>
      <c r="R20" s="1" t="s">
        <v>279</v>
      </c>
      <c r="S20" s="1" t="s">
        <v>159</v>
      </c>
      <c r="T20" s="1" t="s">
        <v>160</v>
      </c>
      <c r="U20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2022-07-07T02:01:04Z</dcterms:created>
  <dcterms:modified xsi:type="dcterms:W3CDTF">2022-07-07T02:22:50Z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2739DEAF56EB4FECB6A271ED4FC4C4C8</vt:lpwstr>
  </property>
  <property fmtid="{D5CDD505-2E9C-101B-9397-08002B2CF9AE}" pid="3" name="KSOProductBuildVer">
    <vt:lpwstr>2052-11.1.0.11830</vt:lpwstr>
  </property>
</Properties>
</file>