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<sst xmlns="http://schemas.openxmlformats.org/spreadsheetml/2006/main" count="951" uniqueCount="374">
  <si>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</si>
  <si>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</si>
  <si>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</si>
  <si>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</si>
  <si>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</si>
  <si>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</si>
  <si>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</si>
  <si>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</si>
  <si>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</si>
  <si>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</si>
  <si>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</si>
  <si>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</si>
  <si>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</si>
  <si>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</si>
  <si>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</si>
  <si>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</si>
  <si>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</si>
  <si>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</si>
  <si>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</si>
  <si>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</si>
  <si>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</si>
  <si>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</si>
  <si>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</si>
  <si>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</si>
  <si>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</si>
  <si>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17937395505	</t>
  </si>
  <si>
    <t>Ctrip</t>
  </si>
  <si>
    <t>正常</t>
  </si>
  <si>
    <t>[波鸿]波琴阿克拉城市生活(Acora Bochum Living the City)(55812459)</t>
  </si>
  <si>
    <t>双人床房&lt;2人入住&gt;&lt;不退款&gt;&lt;早餐&gt;</t>
  </si>
  <si>
    <t>HKD</t>
  </si>
  <si>
    <t>Zahn/Detlef,Zahn/Barbara</t>
  </si>
  <si>
    <t>CA13030220709HKD</t>
  </si>
  <si>
    <t>未提现</t>
  </si>
  <si>
    <t>携程开票</t>
  </si>
  <si>
    <t xml:space="preserve">	</t>
  </si>
  <si>
    <t xml:space="preserve">EXPEDIA_1942475139	</t>
  </si>
  <si>
    <t xml:space="preserve">17973361200	</t>
  </si>
  <si>
    <t>[梅斯基特]维尔京河娱乐场酒店(Virgin River Hotel and Casino)(68031158)</t>
  </si>
  <si>
    <t>豪华2张大床房&lt;2人入住&gt;&lt;不退款&gt;</t>
  </si>
  <si>
    <t>Sanders/Michael Raymond</t>
  </si>
  <si>
    <t xml:space="preserve">RGHQK	</t>
  </si>
  <si>
    <t xml:space="preserve">17984489543	</t>
  </si>
  <si>
    <t>[斯德哥尔摩]斯德哥尔摩Ç酒店(Hotel C Stockholm)(55337452)</t>
  </si>
  <si>
    <t>标准双人房&lt;2人入住&gt;&lt;不退款&gt;&lt;早餐&gt;</t>
  </si>
  <si>
    <t>cachot/brigitte</t>
  </si>
  <si>
    <t xml:space="preserve">10622SE073634	</t>
  </si>
  <si>
    <t xml:space="preserve">18113607868	</t>
  </si>
  <si>
    <t>[斐济]罗马尼岛度假酒店 - 仅限成人入住(Lomani Island Resort – Adults Only)(55367702)</t>
  </si>
  <si>
    <t>Hibiscus Suite&lt;早餐&gt;&lt;不退款&gt;&lt;2人入住&gt;</t>
  </si>
  <si>
    <t>Hwang/Melanie Gina,Li/Dongkai Toby</t>
  </si>
  <si>
    <t xml:space="preserve">18150736872	</t>
  </si>
  <si>
    <t>[科隆]科隆干草市场多林特酒店(Dorint Hotel am Heumarkt Köln)(55884345)</t>
  </si>
  <si>
    <t>标准房&lt;2人入住&gt;&lt;不退款&gt;</t>
  </si>
  <si>
    <t>Stein/Harald</t>
  </si>
  <si>
    <t xml:space="preserve">EXP-1962080523	</t>
  </si>
  <si>
    <t xml:space="preserve">18153727148	</t>
  </si>
  <si>
    <t>[拉斯维加斯]拉斯维加斯丽笙金银岛娱乐场酒店(Treasure Island - TI Hotel &amp; Casino, a Radisson Hotel)(60480387)</t>
  </si>
  <si>
    <t>客房（入住时确定房型）&lt;不退款&gt;&lt;2人入住&gt;</t>
  </si>
  <si>
    <t>ZHU/QIUYI</t>
  </si>
  <si>
    <t xml:space="preserve">Acknowledged	</t>
  </si>
  <si>
    <t xml:space="preserve">18216195100	</t>
  </si>
  <si>
    <t>[米科诺斯]波尔图米科诺斯酒店(Porto Mykonos)(91907604)</t>
  </si>
  <si>
    <t>经典海景标准房&lt;2人入住&gt;&lt;不退款&gt;&lt;早餐&gt;</t>
  </si>
  <si>
    <t>SHIH/CHIEN CHOU,PENG/TZU HSUAN</t>
  </si>
  <si>
    <t xml:space="preserve">130330	</t>
  </si>
  <si>
    <t xml:space="preserve">18222568847	</t>
  </si>
  <si>
    <t>[费拉角圣让]皇家里维拉酒店(Royal Riviera)(92027597)</t>
  </si>
  <si>
    <t>园景海景高级房&lt;2人入住&gt;&lt;不退款&gt;</t>
  </si>
  <si>
    <t>Sarsenbayev/Malik</t>
  </si>
  <si>
    <t>6669SE014261</t>
  </si>
  <si>
    <t xml:space="preserve">6669SE014262	</t>
  </si>
  <si>
    <t xml:space="preserve">18237859269	</t>
  </si>
  <si>
    <t>[芝加哥]城市套房酒店(City Suites Hotel)(90359889)</t>
  </si>
  <si>
    <t>标准间1张大床&lt;2人入住&gt;&lt;不退款&gt;</t>
  </si>
  <si>
    <t>SMITH/NATHAN</t>
  </si>
  <si>
    <t xml:space="preserve">4173	</t>
  </si>
  <si>
    <t xml:space="preserve">18247005154	</t>
  </si>
  <si>
    <t>Gruenewald/Manuel</t>
  </si>
  <si>
    <t xml:space="preserve">EXP-1968874568	</t>
  </si>
  <si>
    <t xml:space="preserve">18254216675	</t>
  </si>
  <si>
    <t>[洛杉矶]洛杉矶市中心 - 南奥利芙等级酒店(Level Los Angeles Downtown - South Olive)(70392046)</t>
  </si>
  <si>
    <t>两卧室行政套房&lt;2人入住&gt;&lt;不退款&gt;</t>
  </si>
  <si>
    <t>ZOU/YUN</t>
  </si>
  <si>
    <t xml:space="preserve">67711SE192590-14	</t>
  </si>
  <si>
    <t xml:space="preserve">18278523749	</t>
  </si>
  <si>
    <t>[胡志明市]拉维斯18号公寓式酒店(Lavis 18 Residence)(55707538)</t>
  </si>
  <si>
    <t>高级一室房&lt;2人入住&gt;&lt;不退款&gt;</t>
  </si>
  <si>
    <t>Wang/Yang</t>
  </si>
  <si>
    <t xml:space="preserve">18278630989	</t>
  </si>
  <si>
    <t>[迈阿密]迈阿密布里克尔诺富特酒店(Novotel Miami Brickell)(60514247)</t>
  </si>
  <si>
    <t>高级特大床房&lt;1&gt;&lt;2人入住&gt;&lt;不退款&gt;</t>
  </si>
  <si>
    <t>Cronin/Michael</t>
  </si>
  <si>
    <t xml:space="preserve">18278736874	</t>
  </si>
  <si>
    <t>[基西米]梅因盖特湖边度假酒店(Maingate Lakeside Resort)(70394062)</t>
  </si>
  <si>
    <t>标准两张双人床房&lt;2人入住&gt;&lt;不退款&gt;</t>
  </si>
  <si>
    <t>Leavitt /Alicia</t>
  </si>
  <si>
    <t xml:space="preserve">2610504	</t>
  </si>
  <si>
    <t xml:space="preserve">18278975867	</t>
  </si>
  <si>
    <t>[圣莫尼卡]洛伊斯圣莫妮卡海滩酒店(Loews Santa Monica Beach Hotel)(55491838)</t>
  </si>
  <si>
    <t>特大床房&lt;2人入住&gt;&lt;不退款&gt;</t>
  </si>
  <si>
    <t>Harold/Susan Alice</t>
  </si>
  <si>
    <t xml:space="preserve">29070315	</t>
  </si>
  <si>
    <t xml:space="preserve">18284382610	</t>
  </si>
  <si>
    <t>[胡志明市]西贡中心铂尔曼酒店(Pullman Saigon Centre)(55270481)</t>
  </si>
  <si>
    <t>高级特大床房&lt;不退款&gt;&lt;2人入住&gt;</t>
  </si>
  <si>
    <t>Song/Xiu</t>
  </si>
  <si>
    <t xml:space="preserve">7489WG3564	</t>
  </si>
  <si>
    <t xml:space="preserve">18292776810	</t>
  </si>
  <si>
    <t>[曼谷]曼谷布拉莎丽W22酒店 (SHA Plus+)(W22 by Burasari Hotel (SHA Plus+))(55543063)</t>
  </si>
  <si>
    <t>三人房&lt;2人入住&gt;&lt;不退款&gt;</t>
  </si>
  <si>
    <t>Nudang /Atchara</t>
  </si>
  <si>
    <t xml:space="preserve">68291	</t>
  </si>
  <si>
    <t xml:space="preserve">18292819212	</t>
  </si>
  <si>
    <t>[Welbourn]加冕礼庭院汽车旅馆(Coronation Court Motel)(90370770)</t>
  </si>
  <si>
    <t>一室房&lt;2人入住&gt;&lt;不退款&gt;</t>
  </si>
  <si>
    <t>Su/Fuyu</t>
  </si>
  <si>
    <t xml:space="preserve">EXP-1971300663	</t>
  </si>
  <si>
    <t xml:space="preserve">18293059535	</t>
  </si>
  <si>
    <t>[巴革]万达贝斯特韦斯特优质大酒店(Best Western Plus Wanda Grand Hotel)(55451971)</t>
  </si>
  <si>
    <t>高级房&lt;2人入住&gt;&lt;不退款&gt;</t>
  </si>
  <si>
    <t>QING/RENQIANG</t>
  </si>
  <si>
    <t xml:space="preserve">64947686	</t>
  </si>
  <si>
    <t xml:space="preserve">18293449739	</t>
  </si>
  <si>
    <t>高级双人床房&lt;2人入住&gt;&lt;不退款&gt;</t>
  </si>
  <si>
    <t>WANG/XILING</t>
  </si>
  <si>
    <t xml:space="preserve">DEB220705100325130	</t>
  </si>
  <si>
    <t xml:space="preserve">18294109611	</t>
  </si>
  <si>
    <t>[埃莫西约]宜必思埃莫西酒店(Ibis Hermosillo)(77371555)</t>
  </si>
  <si>
    <t>标准1张双人床房&lt;2人入住&gt;&lt;不退款&gt;&lt;早餐&gt;</t>
  </si>
  <si>
    <t>Garcia Sierra/Maria Claudette</t>
  </si>
  <si>
    <t xml:space="preserve">7205WG4532	</t>
  </si>
  <si>
    <t xml:space="preserve">18294391511	</t>
  </si>
  <si>
    <t>[西归浦市]胜利天空酒店(Win Sky Hotel)(55812111)</t>
  </si>
  <si>
    <t>家庭双床房&lt;2人入住&gt;&lt;不退款&gt;</t>
  </si>
  <si>
    <t>Kim/YUSEON</t>
  </si>
  <si>
    <t xml:space="preserve">22063937	</t>
  </si>
  <si>
    <t xml:space="preserve">18294739154	</t>
  </si>
  <si>
    <t>[西雅加达]阿斯顿卡蒂卡格罗酒店会议中心(ASTON Kartika Grogol Hotel &amp; Conference Center)(92030300)</t>
  </si>
  <si>
    <t>优质一室双床房&lt;2人入住&gt;&lt;不退款&gt;&lt;早餐&gt;</t>
  </si>
  <si>
    <t>adam/Dede</t>
  </si>
  <si>
    <t xml:space="preserve">13526/ERMA	</t>
  </si>
  <si>
    <t xml:space="preserve">18300940814	</t>
  </si>
  <si>
    <t>[占碑]占碑阿斯顿会议中心酒店(ASTON Jambi Hotel &amp; Conference Center)(55822053)</t>
  </si>
  <si>
    <t>WANG/YUNFENG</t>
  </si>
  <si>
    <t xml:space="preserve">131935	</t>
  </si>
  <si>
    <t xml:space="preserve">18301590760	</t>
  </si>
  <si>
    <t>[北干巴鲁]北干巴鲁苏迪曼维兹酒店(Whiz Hotel Sudirman Pekanbaru)(69451785)</t>
  </si>
  <si>
    <t>标准双人间&lt;2人入住&gt;&lt;不退款&gt;&lt;早餐&gt;</t>
  </si>
  <si>
    <t>KHAIRANI/FADILLA</t>
  </si>
  <si>
    <t xml:space="preserve">1064951315	</t>
  </si>
  <si>
    <t xml:space="preserve">18301582590	</t>
  </si>
  <si>
    <t>[东京]MYSTAYS 羽田酒店(HOTEL MYSTAYS Haneda)(55653076)</t>
  </si>
  <si>
    <t>Superior Double with Kitchenette - Non-Smoking&lt;2人入住&gt;&lt;不退款&gt;</t>
  </si>
  <si>
    <t>Inatomi/Yuichiro</t>
  </si>
  <si>
    <t xml:space="preserve">T_1971583553	</t>
  </si>
  <si>
    <t xml:space="preserve">18301660572	</t>
  </si>
  <si>
    <t>[布拉德福德]布拉德福德康铂酒店(HOTEL CAMPANILE BRADFORD)(80332993)</t>
  </si>
  <si>
    <t>双人床房&lt;2人入住&gt;&lt;不退款&gt;</t>
  </si>
  <si>
    <t>ALI/SHAHZEAB</t>
  </si>
  <si>
    <t xml:space="preserve">18301956642	</t>
  </si>
  <si>
    <t>[孟买]东方摄政酒店(Hotel Orient Regency)(90391954)</t>
  </si>
  <si>
    <t>1卧室高级客房双人床&lt;2人入住&gt;&lt;不退款&gt;&lt;早餐&gt;</t>
  </si>
  <si>
    <t>CHAN/KENNETH KING HEI</t>
  </si>
  <si>
    <t>，</t>
  </si>
  <si>
    <t>73250 HKD</t>
  </si>
  <si>
    <t>A220709091420481</t>
  </si>
  <si>
    <t>总计：73250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</si>
  <si>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</si>
  <si>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</si>
  <si>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</si>
  <si>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</si>
  <si>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</si>
  <si>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</si>
  <si>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</si>
  <si>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</si>
  <si>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</si>
  <si>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</si>
  <si>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</si>
  <si>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</si>
  <si>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</si>
  <si>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</si>
  <si>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</si>
  <si>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</si>
  <si>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</si>
  <si>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</si>
  <si>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2022-07-05</t>
  </si>
  <si>
    <t>2612162</t>
  </si>
  <si>
    <t>东方摄政酒店</t>
  </si>
  <si>
    <t>CHAN KENNETH KING HEI</t>
  </si>
  <si>
    <t>2022-07-06</t>
  </si>
  <si>
    <t>退房日周结</t>
  </si>
  <si>
    <t>435.50</t>
  </si>
  <si>
    <t>509.00</t>
  </si>
  <si>
    <t>0</t>
  </si>
  <si>
    <t>0.00</t>
  </si>
  <si>
    <t>携程汇智国际直连</t>
  </si>
  <si>
    <t>925</t>
  </si>
  <si>
    <t>2022-07-05 21:42:02</t>
  </si>
  <si>
    <t>否</t>
  </si>
  <si>
    <t>汇智国际旅游发展有限公司</t>
  </si>
  <si>
    <t>直连</t>
  </si>
  <si>
    <t>2612121</t>
  </si>
  <si>
    <t>CAMPANILE BRADFORD</t>
  </si>
  <si>
    <t>ALI SHAHZEAB</t>
  </si>
  <si>
    <t>339.67</t>
  </si>
  <si>
    <t>397.00</t>
  </si>
  <si>
    <t>2022-07-07 14:25:01</t>
  </si>
  <si>
    <t>2612108</t>
  </si>
  <si>
    <t>北干巴鲁苏迪曼维兹酒店</t>
  </si>
  <si>
    <t>KHAIRANI FADILLA</t>
  </si>
  <si>
    <t>160.85</t>
  </si>
  <si>
    <t>188.00</t>
  </si>
  <si>
    <t>2022-07-05 20:44:09</t>
  </si>
  <si>
    <t>2612105</t>
  </si>
  <si>
    <t>MYSTAYS 羽田酒店</t>
  </si>
  <si>
    <t>Inatomi Yuichiro</t>
  </si>
  <si>
    <t>349.94</t>
  </si>
  <si>
    <t>409.00</t>
  </si>
  <si>
    <t>2022-07-05 20:46:48</t>
  </si>
  <si>
    <t>2612021</t>
  </si>
  <si>
    <t>占碑阿斯顿会议中心酒店</t>
  </si>
  <si>
    <t>WANG YUNFENG</t>
  </si>
  <si>
    <t>337.96</t>
  </si>
  <si>
    <t>395.00</t>
  </si>
  <si>
    <t>2022-07-05 18:58:59</t>
  </si>
  <si>
    <t>2611730</t>
  </si>
  <si>
    <t>阿斯顿卡蒂卡格罗酒店会议中心</t>
  </si>
  <si>
    <t>adam Dede</t>
  </si>
  <si>
    <t>320.85</t>
  </si>
  <si>
    <t>375.00</t>
  </si>
  <si>
    <t>2022-07-05 13:28:26</t>
  </si>
  <si>
    <t>2611669</t>
  </si>
  <si>
    <t>胜利天空酒店</t>
  </si>
  <si>
    <t>Kim YUSEON</t>
  </si>
  <si>
    <t>284.06</t>
  </si>
  <si>
    <t>332.00</t>
  </si>
  <si>
    <t>2022-07-05 12:43:49</t>
  </si>
  <si>
    <t>2611631</t>
  </si>
  <si>
    <t>宜必思埃莫西酒店</t>
  </si>
  <si>
    <t>Garcia Sierra Maria Claudette</t>
  </si>
  <si>
    <t>385.88</t>
  </si>
  <si>
    <t>451.00</t>
  </si>
  <si>
    <t>2022-07-05 12:00:29</t>
  </si>
  <si>
    <t>2611533</t>
  </si>
  <si>
    <t>曼谷布拉纱里W22酒店</t>
  </si>
  <si>
    <t>WANG XILING</t>
  </si>
  <si>
    <t>139.46</t>
  </si>
  <si>
    <t>163.00</t>
  </si>
  <si>
    <t>2022-07-05 10:03:30</t>
  </si>
  <si>
    <t>2611484</t>
  </si>
  <si>
    <t>曼谷贝斯特韦斯特优质万达优质大酒店</t>
  </si>
  <si>
    <t>QING RENQIANG</t>
  </si>
  <si>
    <t>325.98</t>
  </si>
  <si>
    <t>381.00</t>
  </si>
  <si>
    <t>2022-07-05 08:28:26</t>
  </si>
  <si>
    <t>2611417</t>
  </si>
  <si>
    <t>加冕礼庭院汽车旅馆</t>
  </si>
  <si>
    <t>Su Fuyu</t>
  </si>
  <si>
    <t>409.83</t>
  </si>
  <si>
    <t>479.00</t>
  </si>
  <si>
    <t>2022-07-05 05:40:58</t>
  </si>
  <si>
    <t>2611378</t>
  </si>
  <si>
    <t>Nudang Atchara</t>
  </si>
  <si>
    <t>205.34</t>
  </si>
  <si>
    <t>240.00</t>
  </si>
  <si>
    <t>2022-07-05 03:44:43</t>
  </si>
  <si>
    <t>2022-07-04</t>
  </si>
  <si>
    <t>2610796</t>
  </si>
  <si>
    <t>西贡中心铂尔曼酒店</t>
  </si>
  <si>
    <t>Song Xiu</t>
  </si>
  <si>
    <t>1388.27</t>
  </si>
  <si>
    <t>1622.00</t>
  </si>
  <si>
    <t>2022-07-04 14:41:38</t>
  </si>
  <si>
    <t>2610541</t>
  </si>
  <si>
    <t>洛伊斯圣莫妮卡海滩酒店</t>
  </si>
  <si>
    <t>Harold Susan Alice</t>
  </si>
  <si>
    <t>2507.79</t>
  </si>
  <si>
    <t>2930.00</t>
  </si>
  <si>
    <t>2022-07-04 09:03:08</t>
  </si>
  <si>
    <t>2610504</t>
  </si>
  <si>
    <t>门奇特湖边度假酒店</t>
  </si>
  <si>
    <t>Leavitt Alicia</t>
  </si>
  <si>
    <t>487.86</t>
  </si>
  <si>
    <t>570.00</t>
  </si>
  <si>
    <t>2022-07-04 07:51:45</t>
  </si>
  <si>
    <t>2610469</t>
  </si>
  <si>
    <t>诺富特迈阿密布里克尔酒店</t>
  </si>
  <si>
    <t>Cronin Michael</t>
  </si>
  <si>
    <t>1554.31</t>
  </si>
  <si>
    <t>1816.00</t>
  </si>
  <si>
    <t>2022-07-04 06:16:48</t>
  </si>
  <si>
    <t>2610395</t>
  </si>
  <si>
    <t>胡志明市奥克伍德公寓式酒店</t>
  </si>
  <si>
    <t>Wang Yang</t>
  </si>
  <si>
    <t>540.93</t>
  </si>
  <si>
    <t>632.00</t>
  </si>
  <si>
    <t>2022-07-04 02:50:29</t>
  </si>
  <si>
    <t>2022-07-01</t>
  </si>
  <si>
    <t>2608364</t>
  </si>
  <si>
    <t>特级带家具公寓</t>
  </si>
  <si>
    <t>ZOU YUN</t>
  </si>
  <si>
    <t>4145.87</t>
  </si>
  <si>
    <t>4845.00</t>
  </si>
  <si>
    <t>2022-07-01 12:59:18</t>
  </si>
  <si>
    <t>2022-06-30</t>
  </si>
  <si>
    <t>2607475</t>
  </si>
  <si>
    <t>科隆干草市场多林特酒店</t>
  </si>
  <si>
    <t>Gruenewald Manuel</t>
  </si>
  <si>
    <t>971.11</t>
  </si>
  <si>
    <t>1135.00</t>
  </si>
  <si>
    <t>2022-06-30 16:29:59</t>
  </si>
  <si>
    <t>2022-06-27</t>
  </si>
  <si>
    <t>2604838</t>
  </si>
  <si>
    <t>皇家里维拉酒店</t>
  </si>
  <si>
    <t>Sarsenbayev Malik</t>
  </si>
  <si>
    <t>30569.78</t>
  </si>
  <si>
    <t>35796.00</t>
  </si>
  <si>
    <t>2022-06-27 22:20:16</t>
  </si>
  <si>
    <t>2604092</t>
  </si>
  <si>
    <t>波尔图米科诺斯酒店</t>
  </si>
  <si>
    <t>SHIH CHIEN CHOU,PENG TZU HSUAN</t>
  </si>
  <si>
    <t>4707.25</t>
  </si>
  <si>
    <t>5512.00</t>
  </si>
  <si>
    <t>2022-06-27 04:46:07</t>
  </si>
  <si>
    <t>2022-06-19</t>
  </si>
  <si>
    <t>2596302</t>
  </si>
  <si>
    <t>拉斯维加斯金银岛大酒店和赌场</t>
  </si>
  <si>
    <t>ZHU QIUYI</t>
  </si>
  <si>
    <t>2022-07-03</t>
  </si>
  <si>
    <t>1548.28</t>
  </si>
  <si>
    <t>1806.00</t>
  </si>
  <si>
    <t>2022-06-19 09:18:24</t>
  </si>
  <si>
    <t>2022-06-13</t>
  </si>
  <si>
    <t>2589467</t>
  </si>
  <si>
    <t>罗马尼岛度假酒店 - 仅限成人入住</t>
  </si>
  <si>
    <t>Hwang Melanie Gina,Li Dongkai Toby</t>
  </si>
  <si>
    <t>7030.26</t>
  </si>
  <si>
    <t>8211.00</t>
  </si>
  <si>
    <t>2022-06-13 22:18:31</t>
  </si>
  <si>
    <t>2022-05-24</t>
  </si>
  <si>
    <t>2562069</t>
  </si>
  <si>
    <t>斯德哥尔摩?酒店</t>
  </si>
  <si>
    <t>cachot brigitte</t>
  </si>
  <si>
    <t>524.66</t>
  </si>
  <si>
    <t>614.00</t>
  </si>
  <si>
    <t>2022-05-24 00:27:48</t>
  </si>
  <si>
    <t>2022-06-29</t>
  </si>
  <si>
    <t>2606701</t>
  </si>
  <si>
    <t>城市套房酒店</t>
  </si>
  <si>
    <t>SMITH NATHAN</t>
  </si>
  <si>
    <t>894.73</t>
  </si>
  <si>
    <t>1045.00</t>
  </si>
  <si>
    <t>2022-06-29 20:11:13</t>
  </si>
  <si>
    <t>2022-06-18</t>
  </si>
  <si>
    <t>2595904</t>
  </si>
  <si>
    <t>Stein Harald</t>
  </si>
  <si>
    <t>1085.34</t>
  </si>
  <si>
    <t>1266.00</t>
  </si>
  <si>
    <t>2022-06-18 21:25:05</t>
  </si>
  <si>
    <t>2022-05-22</t>
  </si>
  <si>
    <t>2559732</t>
  </si>
  <si>
    <t>维尔京河赌场酒店</t>
  </si>
  <si>
    <t>Sanders Michael Raymond</t>
  </si>
  <si>
    <t>197.39</t>
  </si>
  <si>
    <t>231.00</t>
  </si>
  <si>
    <t>2022-05-22 04:55:31</t>
  </si>
  <si>
    <t>2022-05-15</t>
  </si>
  <si>
    <t>2552246</t>
  </si>
  <si>
    <t>波鸿阿克拉生活酒店</t>
  </si>
  <si>
    <t>Zahn Detlef,Zahn Barbara</t>
  </si>
  <si>
    <t>779.85</t>
  </si>
  <si>
    <t>900.00</t>
  </si>
  <si>
    <t>2022-05-15 15:47:40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</si>
</sst>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44746</v>
      </c>
      <c r="G2" s="6">
        <v>44748</v>
      </c>
      <c r="H2" s="4">
        <v>1</v>
      </c>
      <c r="I2" s="4">
        <v>2</v>
      </c>
      <c r="J2" s="4">
        <v>2</v>
      </c>
      <c r="K2" s="4" t="s">
        <v>30</v>
      </c>
      <c r="L2" s="4">
        <v>900</v>
      </c>
      <c r="M2" s="4">
        <v>900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44751</v>
      </c>
      <c r="T2" s="4" t="s">
        <v>34</v>
      </c>
      <c r="U2" s="4">
        <v>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44747</v>
      </c>
      <c r="G3" s="6">
        <v>44748</v>
      </c>
      <c r="H3" s="4">
        <v>1</v>
      </c>
      <c r="I3" s="4">
        <v>1</v>
      </c>
      <c r="J3" s="4">
        <v>1</v>
      </c>
      <c r="K3" s="4" t="s">
        <v>30</v>
      </c>
      <c r="L3" s="4">
        <v>231</v>
      </c>
      <c r="M3" s="4">
        <v>231</v>
      </c>
      <c r="N3" s="4" t="s">
        <v>40</v>
      </c>
      <c r="O3" s="4" t="s">
        <v>32</v>
      </c>
      <c r="P3" s="4" t="s">
        <v>33</v>
      </c>
      <c r="Q3" s="4">
        <v>0</v>
      </c>
      <c r="R3" s="7">
        <v>44703</v>
      </c>
      <c r="S3" s="6">
        <v>44751</v>
      </c>
      <c r="T3" s="4" t="s">
        <v>34</v>
      </c>
      <c r="U3" s="4">
        <v>231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44747</v>
      </c>
      <c r="G4" s="6">
        <v>44748</v>
      </c>
      <c r="H4" s="4">
        <v>1</v>
      </c>
      <c r="I4" s="4">
        <v>1</v>
      </c>
      <c r="J4" s="4">
        <v>1</v>
      </c>
      <c r="K4" s="4" t="s">
        <v>30</v>
      </c>
      <c r="L4" s="4">
        <v>614</v>
      </c>
      <c r="M4" s="4">
        <v>614</v>
      </c>
      <c r="N4" s="4" t="s">
        <v>45</v>
      </c>
      <c r="O4" s="4" t="s">
        <v>32</v>
      </c>
      <c r="P4" s="4" t="s">
        <v>33</v>
      </c>
      <c r="Q4" s="4">
        <v>0</v>
      </c>
      <c r="R4" s="7">
        <v>44705</v>
      </c>
      <c r="S4" s="6">
        <v>44751</v>
      </c>
      <c r="T4" s="4" t="s">
        <v>34</v>
      </c>
      <c r="U4" s="4">
        <v>614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44745</v>
      </c>
      <c r="G5" s="6">
        <v>44748</v>
      </c>
      <c r="H5" s="4">
        <v>1</v>
      </c>
      <c r="I5" s="4">
        <v>3</v>
      </c>
      <c r="J5" s="4">
        <v>3</v>
      </c>
      <c r="K5" s="4" t="s">
        <v>30</v>
      </c>
      <c r="L5" s="4">
        <v>8211</v>
      </c>
      <c r="M5" s="4">
        <v>8211</v>
      </c>
      <c r="N5" s="4" t="s">
        <v>50</v>
      </c>
      <c r="O5" s="4" t="s">
        <v>32</v>
      </c>
      <c r="P5" s="4" t="s">
        <v>33</v>
      </c>
      <c r="Q5" s="4">
        <v>0</v>
      </c>
      <c r="R5" s="7">
        <v>44725</v>
      </c>
      <c r="S5" s="6">
        <v>44751</v>
      </c>
      <c r="T5" s="4" t="s">
        <v>34</v>
      </c>
      <c r="U5" s="4">
        <v>8211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44747</v>
      </c>
      <c r="G6" s="6">
        <v>44748</v>
      </c>
      <c r="H6" s="4">
        <v>1</v>
      </c>
      <c r="I6" s="4">
        <v>1</v>
      </c>
      <c r="J6" s="4">
        <v>1</v>
      </c>
      <c r="K6" s="4" t="s">
        <v>30</v>
      </c>
      <c r="L6" s="4">
        <v>1266</v>
      </c>
      <c r="M6" s="4">
        <v>1266</v>
      </c>
      <c r="N6" s="4" t="s">
        <v>54</v>
      </c>
      <c r="O6" s="4" t="s">
        <v>32</v>
      </c>
      <c r="P6" s="4" t="s">
        <v>33</v>
      </c>
      <c r="Q6" s="4">
        <v>0</v>
      </c>
      <c r="R6" s="7">
        <v>44730</v>
      </c>
      <c r="S6" s="6">
        <v>44751</v>
      </c>
      <c r="T6" s="4" t="s">
        <v>34</v>
      </c>
      <c r="U6" s="4">
        <v>1266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44745</v>
      </c>
      <c r="G7" s="6">
        <v>44748</v>
      </c>
      <c r="H7" s="4">
        <v>1</v>
      </c>
      <c r="I7" s="4">
        <v>3</v>
      </c>
      <c r="J7" s="4">
        <v>3</v>
      </c>
      <c r="K7" s="4" t="s">
        <v>30</v>
      </c>
      <c r="L7" s="4">
        <v>1806</v>
      </c>
      <c r="M7" s="4">
        <v>1806</v>
      </c>
      <c r="N7" s="4" t="s">
        <v>59</v>
      </c>
      <c r="O7" s="4" t="s">
        <v>32</v>
      </c>
      <c r="P7" s="4" t="s">
        <v>33</v>
      </c>
      <c r="Q7" s="4">
        <v>0</v>
      </c>
      <c r="R7" s="7">
        <v>44731</v>
      </c>
      <c r="S7" s="6">
        <v>44751</v>
      </c>
      <c r="T7" s="4" t="s">
        <v>34</v>
      </c>
      <c r="U7" s="4">
        <v>1806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44746</v>
      </c>
      <c r="G8" s="6">
        <v>44748</v>
      </c>
      <c r="H8" s="4">
        <v>1</v>
      </c>
      <c r="I8" s="4">
        <v>2</v>
      </c>
      <c r="J8" s="4">
        <v>2</v>
      </c>
      <c r="K8" s="4" t="s">
        <v>30</v>
      </c>
      <c r="L8" s="4">
        <v>5512</v>
      </c>
      <c r="M8" s="4">
        <v>5512</v>
      </c>
      <c r="N8" s="4" t="s">
        <v>64</v>
      </c>
      <c r="O8" s="4" t="s">
        <v>32</v>
      </c>
      <c r="P8" s="4" t="s">
        <v>33</v>
      </c>
      <c r="Q8" s="4">
        <v>0</v>
      </c>
      <c r="R8" s="7">
        <v>44739</v>
      </c>
      <c r="S8" s="6">
        <v>44751</v>
      </c>
      <c r="T8" s="4" t="s">
        <v>34</v>
      </c>
      <c r="U8" s="4">
        <v>5512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6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44746</v>
      </c>
      <c r="G9" s="6">
        <v>44748</v>
      </c>
      <c r="H9" s="4">
        <v>2</v>
      </c>
      <c r="I9" s="4">
        <v>2</v>
      </c>
      <c r="J9" s="4">
        <v>4</v>
      </c>
      <c r="K9" s="4" t="s">
        <v>30</v>
      </c>
      <c r="L9" s="4">
        <v>35796</v>
      </c>
      <c r="M9" s="4">
        <v>35796</v>
      </c>
      <c r="N9" s="4" t="s">
        <v>69</v>
      </c>
      <c r="O9" s="4" t="s">
        <v>32</v>
      </c>
      <c r="P9" s="4" t="s">
        <v>33</v>
      </c>
      <c r="Q9" s="4">
        <v>0</v>
      </c>
      <c r="R9" s="7">
        <v>44739</v>
      </c>
      <c r="S9" s="6">
        <v>44751</v>
      </c>
      <c r="T9" s="4" t="s">
        <v>34</v>
      </c>
      <c r="U9" s="4">
        <v>35796</v>
      </c>
      <c r="V9" s="4">
        <v>0</v>
      </c>
      <c r="W9" s="4">
        <v>0</v>
      </c>
      <c r="X9" s="4" t="s">
        <v>35</v>
      </c>
      <c r="Y9" s="4" t="s">
        <v>70</v>
      </c>
      <c r="Z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44747</v>
      </c>
      <c r="G10" s="6">
        <v>44748</v>
      </c>
      <c r="H10" s="4">
        <v>1</v>
      </c>
      <c r="I10" s="4">
        <v>1</v>
      </c>
      <c r="J10" s="4">
        <v>1</v>
      </c>
      <c r="K10" s="4" t="s">
        <v>30</v>
      </c>
      <c r="L10" s="4">
        <v>1045</v>
      </c>
      <c r="M10" s="4">
        <v>1045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44741</v>
      </c>
      <c r="S10" s="6">
        <v>44751</v>
      </c>
      <c r="T10" s="4" t="s">
        <v>34</v>
      </c>
      <c r="U10" s="4">
        <v>1045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52</v>
      </c>
      <c r="E11" s="4" t="s">
        <v>53</v>
      </c>
      <c r="F11" s="6">
        <v>44747</v>
      </c>
      <c r="G11" s="6">
        <v>44748</v>
      </c>
      <c r="H11" s="4">
        <v>1</v>
      </c>
      <c r="I11" s="4">
        <v>1</v>
      </c>
      <c r="J11" s="4">
        <v>1</v>
      </c>
      <c r="K11" s="4" t="s">
        <v>30</v>
      </c>
      <c r="L11" s="4">
        <v>1135</v>
      </c>
      <c r="M11" s="4">
        <v>1135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44742</v>
      </c>
      <c r="S11" s="6">
        <v>44751</v>
      </c>
      <c r="T11" s="4" t="s">
        <v>34</v>
      </c>
      <c r="U11" s="4">
        <v>1135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44746</v>
      </c>
      <c r="G12" s="6">
        <v>44748</v>
      </c>
      <c r="H12" s="4">
        <v>1</v>
      </c>
      <c r="I12" s="4">
        <v>2</v>
      </c>
      <c r="J12" s="4">
        <v>2</v>
      </c>
      <c r="K12" s="4" t="s">
        <v>30</v>
      </c>
      <c r="L12" s="4">
        <v>4845</v>
      </c>
      <c r="M12" s="4">
        <v>4845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44751</v>
      </c>
      <c r="T12" s="4" t="s">
        <v>34</v>
      </c>
      <c r="U12" s="4">
        <v>4845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44746</v>
      </c>
      <c r="G13" s="6">
        <v>44748</v>
      </c>
      <c r="H13" s="4">
        <v>1</v>
      </c>
      <c r="I13" s="4">
        <v>2</v>
      </c>
      <c r="J13" s="4">
        <v>2</v>
      </c>
      <c r="K13" s="4" t="s">
        <v>30</v>
      </c>
      <c r="L13" s="4">
        <v>632</v>
      </c>
      <c r="M13" s="4">
        <v>632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44751</v>
      </c>
      <c r="T13" s="4" t="s">
        <v>34</v>
      </c>
      <c r="U13" s="4">
        <v>632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44746</v>
      </c>
      <c r="G14" s="6">
        <v>44748</v>
      </c>
      <c r="H14" s="4">
        <v>1</v>
      </c>
      <c r="I14" s="4">
        <v>2</v>
      </c>
      <c r="J14" s="4">
        <v>2</v>
      </c>
      <c r="K14" s="4" t="s">
        <v>30</v>
      </c>
      <c r="L14" s="4">
        <v>1816</v>
      </c>
      <c r="M14" s="4">
        <v>1816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44751</v>
      </c>
      <c r="T14" s="4" t="s">
        <v>34</v>
      </c>
      <c r="U14" s="4">
        <v>1816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44746</v>
      </c>
      <c r="G15" s="6">
        <v>44748</v>
      </c>
      <c r="H15" s="4">
        <v>1</v>
      </c>
      <c r="I15" s="4">
        <v>2</v>
      </c>
      <c r="J15" s="4">
        <v>2</v>
      </c>
      <c r="K15" s="4" t="s">
        <v>30</v>
      </c>
      <c r="L15" s="4">
        <v>570</v>
      </c>
      <c r="M15" s="4">
        <v>570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44751</v>
      </c>
      <c r="T15" s="4" t="s">
        <v>34</v>
      </c>
      <c r="U15" s="4">
        <v>570</v>
      </c>
      <c r="V15" s="4">
        <v>0</v>
      </c>
      <c r="W15" s="4">
        <v>0</v>
      </c>
      <c r="X15" s="4" t="s">
        <v>97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44747</v>
      </c>
      <c r="G16" s="6">
        <v>44748</v>
      </c>
      <c r="H16" s="4">
        <v>1</v>
      </c>
      <c r="I16" s="4">
        <v>1</v>
      </c>
      <c r="J16" s="4">
        <v>1</v>
      </c>
      <c r="K16" s="4" t="s">
        <v>30</v>
      </c>
      <c r="L16" s="4">
        <v>2930</v>
      </c>
      <c r="M16" s="4">
        <v>2930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44751</v>
      </c>
      <c r="T16" s="4" t="s">
        <v>34</v>
      </c>
      <c r="U16" s="4">
        <v>2930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44746</v>
      </c>
      <c r="G17" s="6">
        <v>44748</v>
      </c>
      <c r="H17" s="4">
        <v>1</v>
      </c>
      <c r="I17" s="4">
        <v>2</v>
      </c>
      <c r="J17" s="4">
        <v>2</v>
      </c>
      <c r="K17" s="4" t="s">
        <v>30</v>
      </c>
      <c r="L17" s="4">
        <v>1622</v>
      </c>
      <c r="M17" s="4">
        <v>1622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44751</v>
      </c>
      <c r="T17" s="4" t="s">
        <v>34</v>
      </c>
      <c r="U17" s="4">
        <v>1622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44747</v>
      </c>
      <c r="G18" s="6">
        <v>44748</v>
      </c>
      <c r="H18" s="4">
        <v>1</v>
      </c>
      <c r="I18" s="4">
        <v>1</v>
      </c>
      <c r="J18" s="4">
        <v>1</v>
      </c>
      <c r="K18" s="4" t="s">
        <v>30</v>
      </c>
      <c r="L18" s="4">
        <v>240</v>
      </c>
      <c r="M18" s="4">
        <v>240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44751</v>
      </c>
      <c r="T18" s="4" t="s">
        <v>34</v>
      </c>
      <c r="U18" s="4">
        <v>240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44747</v>
      </c>
      <c r="G19" s="6">
        <v>44748</v>
      </c>
      <c r="H19" s="4">
        <v>1</v>
      </c>
      <c r="I19" s="4">
        <v>1</v>
      </c>
      <c r="J19" s="4">
        <v>1</v>
      </c>
      <c r="K19" s="4" t="s">
        <v>30</v>
      </c>
      <c r="L19" s="4">
        <v>479</v>
      </c>
      <c r="M19" s="4">
        <v>479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44751</v>
      </c>
      <c r="T19" s="4" t="s">
        <v>34</v>
      </c>
      <c r="U19" s="4">
        <v>479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44747</v>
      </c>
      <c r="G20" s="6">
        <v>44748</v>
      </c>
      <c r="H20" s="4">
        <v>1</v>
      </c>
      <c r="I20" s="4">
        <v>1</v>
      </c>
      <c r="J20" s="4">
        <v>1</v>
      </c>
      <c r="K20" s="4" t="s">
        <v>30</v>
      </c>
      <c r="L20" s="4">
        <v>381</v>
      </c>
      <c r="M20" s="4">
        <v>381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44751</v>
      </c>
      <c r="T20" s="4" t="s">
        <v>34</v>
      </c>
      <c r="U20" s="4">
        <v>381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109</v>
      </c>
      <c r="E21" s="4" t="s">
        <v>124</v>
      </c>
      <c r="F21" s="6">
        <v>44747</v>
      </c>
      <c r="G21" s="6">
        <v>44748</v>
      </c>
      <c r="H21" s="4">
        <v>1</v>
      </c>
      <c r="I21" s="4">
        <v>1</v>
      </c>
      <c r="J21" s="4">
        <v>1</v>
      </c>
      <c r="K21" s="4" t="s">
        <v>30</v>
      </c>
      <c r="L21" s="4">
        <v>163</v>
      </c>
      <c r="M21" s="4">
        <v>163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44751</v>
      </c>
      <c r="T21" s="4" t="s">
        <v>34</v>
      </c>
      <c r="U21" s="4">
        <v>163</v>
      </c>
      <c r="V21" s="4">
        <v>0</v>
      </c>
      <c r="W21" s="4">
        <v>0</v>
      </c>
      <c r="X21" s="4" t="s">
        <v>35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44747</v>
      </c>
      <c r="G22" s="6">
        <v>44748</v>
      </c>
      <c r="H22" s="4">
        <v>1</v>
      </c>
      <c r="I22" s="4">
        <v>1</v>
      </c>
      <c r="J22" s="4">
        <v>1</v>
      </c>
      <c r="K22" s="4" t="s">
        <v>30</v>
      </c>
      <c r="L22" s="4">
        <v>451</v>
      </c>
      <c r="M22" s="4">
        <v>451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44751</v>
      </c>
      <c r="T22" s="4" t="s">
        <v>34</v>
      </c>
      <c r="U22" s="4">
        <v>451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44747</v>
      </c>
      <c r="G23" s="6">
        <v>44748</v>
      </c>
      <c r="H23" s="4">
        <v>1</v>
      </c>
      <c r="I23" s="4">
        <v>1</v>
      </c>
      <c r="J23" s="4">
        <v>1</v>
      </c>
      <c r="K23" s="4" t="s">
        <v>30</v>
      </c>
      <c r="L23" s="4">
        <v>332</v>
      </c>
      <c r="M23" s="4">
        <v>332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44751</v>
      </c>
      <c r="T23" s="4" t="s">
        <v>34</v>
      </c>
      <c r="U23" s="4">
        <v>332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44747</v>
      </c>
      <c r="G24" s="6">
        <v>44748</v>
      </c>
      <c r="H24" s="4">
        <v>1</v>
      </c>
      <c r="I24" s="4">
        <v>1</v>
      </c>
      <c r="J24" s="4">
        <v>1</v>
      </c>
      <c r="K24" s="4" t="s">
        <v>30</v>
      </c>
      <c r="L24" s="4">
        <v>375</v>
      </c>
      <c r="M24" s="4">
        <v>375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44751</v>
      </c>
      <c r="T24" s="4" t="s">
        <v>34</v>
      </c>
      <c r="U24" s="4">
        <v>375</v>
      </c>
      <c r="V24" s="4">
        <v>0</v>
      </c>
      <c r="W24" s="4">
        <v>0</v>
      </c>
      <c r="X24" s="4" t="s">
        <v>35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120</v>
      </c>
      <c r="F25" s="6">
        <v>44747</v>
      </c>
      <c r="G25" s="6">
        <v>44748</v>
      </c>
      <c r="H25" s="4">
        <v>1</v>
      </c>
      <c r="I25" s="4">
        <v>1</v>
      </c>
      <c r="J25" s="4">
        <v>1</v>
      </c>
      <c r="K25" s="4" t="s">
        <v>30</v>
      </c>
      <c r="L25" s="4">
        <v>395</v>
      </c>
      <c r="M25" s="4">
        <v>395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44751</v>
      </c>
      <c r="T25" s="4" t="s">
        <v>34</v>
      </c>
      <c r="U25" s="4">
        <v>395</v>
      </c>
      <c r="V25" s="4">
        <v>0</v>
      </c>
      <c r="W25" s="4">
        <v>0</v>
      </c>
      <c r="X25" s="4" t="s">
        <v>35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44747</v>
      </c>
      <c r="G26" s="6">
        <v>44748</v>
      </c>
      <c r="H26" s="4">
        <v>1</v>
      </c>
      <c r="I26" s="4">
        <v>1</v>
      </c>
      <c r="J26" s="4">
        <v>1</v>
      </c>
      <c r="K26" s="4" t="s">
        <v>30</v>
      </c>
      <c r="L26" s="4">
        <v>188</v>
      </c>
      <c r="M26" s="4">
        <v>188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44747</v>
      </c>
      <c r="S26" s="6">
        <v>44751</v>
      </c>
      <c r="T26" s="4" t="s">
        <v>34</v>
      </c>
      <c r="U26" s="4">
        <v>188</v>
      </c>
      <c r="V26" s="4">
        <v>0</v>
      </c>
      <c r="W26" s="4">
        <v>0</v>
      </c>
      <c r="X26" s="4" t="s">
        <v>35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44747</v>
      </c>
      <c r="G27" s="6">
        <v>44748</v>
      </c>
      <c r="H27" s="4">
        <v>1</v>
      </c>
      <c r="I27" s="4">
        <v>1</v>
      </c>
      <c r="J27" s="4">
        <v>1</v>
      </c>
      <c r="K27" s="4" t="s">
        <v>30</v>
      </c>
      <c r="L27" s="4">
        <v>409</v>
      </c>
      <c r="M27" s="4">
        <v>409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44747</v>
      </c>
      <c r="S27" s="6">
        <v>44751</v>
      </c>
      <c r="T27" s="4" t="s">
        <v>34</v>
      </c>
      <c r="U27" s="4">
        <v>409</v>
      </c>
      <c r="V27" s="4">
        <v>0</v>
      </c>
      <c r="W27" s="4">
        <v>0</v>
      </c>
      <c r="X27" s="4" t="s">
        <v>35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44747</v>
      </c>
      <c r="G28" s="6">
        <v>44748</v>
      </c>
      <c r="H28" s="4">
        <v>1</v>
      </c>
      <c r="I28" s="4">
        <v>1</v>
      </c>
      <c r="J28" s="4">
        <v>1</v>
      </c>
      <c r="K28" s="4" t="s">
        <v>30</v>
      </c>
      <c r="L28" s="4">
        <v>397</v>
      </c>
      <c r="M28" s="4">
        <v>397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44747</v>
      </c>
      <c r="S28" s="6">
        <v>44751</v>
      </c>
      <c r="T28" s="4" t="s">
        <v>34</v>
      </c>
      <c r="U28" s="4">
        <v>397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44747</v>
      </c>
      <c r="G29" s="6">
        <v>44748</v>
      </c>
      <c r="H29" s="4">
        <v>1</v>
      </c>
      <c r="I29" s="4">
        <v>1</v>
      </c>
      <c r="J29" s="4">
        <v>1</v>
      </c>
      <c r="K29" s="4" t="s">
        <v>30</v>
      </c>
      <c r="L29" s="4">
        <v>509</v>
      </c>
      <c r="M29" s="4">
        <v>509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44747</v>
      </c>
      <c r="S29" s="6">
        <v>44751</v>
      </c>
      <c r="T29" s="4" t="s">
        <v>34</v>
      </c>
      <c r="U29" s="4">
        <v>509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164</v>
      </c>
    </row>
    <row r="2" s="4" customFormat="1" spans="1:9">
      <c r="A2" s="5">
        <v>17937395505</v>
      </c>
      <c r="B2" s="6">
        <v>44746</v>
      </c>
      <c r="C2" s="6">
        <v>44748</v>
      </c>
      <c r="D2" s="4">
        <v>900</v>
      </c>
      <c r="E2" s="4" t="str">
        <f>VLOOKUP(A2,HOP!A:L,12,0)</f>
        <v>900.00</v>
      </c>
      <c r="F2" s="4" t="str">
        <f>VLOOKUP(A2,HOP!A:C,3,0)</f>
        <v>2552246</v>
      </c>
      <c r="G2" s="4">
        <f>D2-E2</f>
        <v>0</v>
      </c>
      <c r="H2" s="4" t="str">
        <f>$H$1&amp;F2</f>
        <v>，2552246</v>
      </c>
      <c r="I2" s="4" t="str">
        <f>VLOOKUP(A2,HOP!A:U,21,0)</f>
        <v>直连</v>
      </c>
    </row>
    <row r="3" s="4" customFormat="1" spans="1:9">
      <c r="A3" s="5">
        <v>17973361200</v>
      </c>
      <c r="B3" s="6">
        <v>44747</v>
      </c>
      <c r="C3" s="6">
        <v>44748</v>
      </c>
      <c r="D3" s="4">
        <v>231</v>
      </c>
      <c r="E3" s="4" t="str">
        <f>VLOOKUP(A3,HOP!A:L,12,0)</f>
        <v>231.00</v>
      </c>
      <c r="F3" s="4" t="str">
        <f>VLOOKUP(A3,HOP!A:C,3,0)</f>
        <v>2559732</v>
      </c>
      <c r="G3" s="4">
        <f t="shared" ref="G3:G29" si="0">D3-E3</f>
        <v>0</v>
      </c>
      <c r="H3" s="4" t="str">
        <f t="shared" ref="H3:H29" si="1">$H$1&amp;F3</f>
        <v>，2559732</v>
      </c>
      <c r="I3" s="4" t="str">
        <f>VLOOKUP(A3,HOP!A:U,21,0)</f>
        <v>直连</v>
      </c>
    </row>
    <row r="4" s="4" customFormat="1" spans="1:9">
      <c r="A4" s="5">
        <v>17984489543</v>
      </c>
      <c r="B4" s="6">
        <v>44747</v>
      </c>
      <c r="C4" s="6">
        <v>44748</v>
      </c>
      <c r="D4" s="4">
        <v>614</v>
      </c>
      <c r="E4" s="4" t="str">
        <f>VLOOKUP(A4,HOP!A:L,12,0)</f>
        <v>614.00</v>
      </c>
      <c r="F4" s="4" t="str">
        <f>VLOOKUP(A4,HOP!A:C,3,0)</f>
        <v>2562069</v>
      </c>
      <c r="G4" s="4">
        <f t="shared" si="0"/>
        <v>0</v>
      </c>
      <c r="H4" s="4" t="str">
        <f t="shared" si="1"/>
        <v>，2562069</v>
      </c>
      <c r="I4" s="4" t="str">
        <f>VLOOKUP(A4,HOP!A:U,21,0)</f>
        <v>直连</v>
      </c>
    </row>
    <row r="5" s="4" customFormat="1" spans="1:9">
      <c r="A5" s="5">
        <v>18113607868</v>
      </c>
      <c r="B5" s="6">
        <v>44745</v>
      </c>
      <c r="C5" s="6">
        <v>44748</v>
      </c>
      <c r="D5" s="4">
        <v>8211</v>
      </c>
      <c r="E5" s="4" t="str">
        <f>VLOOKUP(A5,HOP!A:L,12,0)</f>
        <v>8211.00</v>
      </c>
      <c r="F5" s="4" t="str">
        <f>VLOOKUP(A5,HOP!A:C,3,0)</f>
        <v>2589467</v>
      </c>
      <c r="G5" s="4">
        <f t="shared" si="0"/>
        <v>0</v>
      </c>
      <c r="H5" s="4" t="str">
        <f t="shared" si="1"/>
        <v>，2589467</v>
      </c>
      <c r="I5" s="4" t="str">
        <f>VLOOKUP(A5,HOP!A:U,21,0)</f>
        <v>直连</v>
      </c>
    </row>
    <row r="6" s="4" customFormat="1" spans="1:9">
      <c r="A6" s="5">
        <v>18150736872</v>
      </c>
      <c r="B6" s="6">
        <v>44747</v>
      </c>
      <c r="C6" s="6">
        <v>44748</v>
      </c>
      <c r="D6" s="4">
        <v>1266</v>
      </c>
      <c r="E6" s="4" t="str">
        <f>VLOOKUP(A6,HOP!A:L,12,0)</f>
        <v>1266.00</v>
      </c>
      <c r="F6" s="4" t="str">
        <f>VLOOKUP(A6,HOP!A:C,3,0)</f>
        <v>2595904</v>
      </c>
      <c r="G6" s="4">
        <f t="shared" si="0"/>
        <v>0</v>
      </c>
      <c r="H6" s="4" t="str">
        <f t="shared" si="1"/>
        <v>，2595904</v>
      </c>
      <c r="I6" s="4" t="str">
        <f>VLOOKUP(A6,HOP!A:U,21,0)</f>
        <v>直连</v>
      </c>
    </row>
    <row r="7" s="4" customFormat="1" spans="1:9">
      <c r="A7" s="5">
        <v>18153727148</v>
      </c>
      <c r="B7" s="6">
        <v>44745</v>
      </c>
      <c r="C7" s="6">
        <v>44748</v>
      </c>
      <c r="D7" s="4">
        <v>1806</v>
      </c>
      <c r="E7" s="4" t="str">
        <f>VLOOKUP(A7,HOP!A:L,12,0)</f>
        <v>1806.00</v>
      </c>
      <c r="F7" s="4" t="str">
        <f>VLOOKUP(A7,HOP!A:C,3,0)</f>
        <v>2596302</v>
      </c>
      <c r="G7" s="4">
        <f t="shared" si="0"/>
        <v>0</v>
      </c>
      <c r="H7" s="4" t="str">
        <f t="shared" si="1"/>
        <v>，2596302</v>
      </c>
      <c r="I7" s="4" t="str">
        <f>VLOOKUP(A7,HOP!A:U,21,0)</f>
        <v>直连</v>
      </c>
    </row>
    <row r="8" s="4" customFormat="1" spans="1:9">
      <c r="A8" s="5">
        <v>18216195100</v>
      </c>
      <c r="B8" s="6">
        <v>44746</v>
      </c>
      <c r="C8" s="6">
        <v>44748</v>
      </c>
      <c r="D8" s="4">
        <v>5512</v>
      </c>
      <c r="E8" s="4" t="str">
        <f>VLOOKUP(A8,HOP!A:L,12,0)</f>
        <v>5512.00</v>
      </c>
      <c r="F8" s="4" t="str">
        <f>VLOOKUP(A8,HOP!A:C,3,0)</f>
        <v>2604092</v>
      </c>
      <c r="G8" s="4">
        <f t="shared" si="0"/>
        <v>0</v>
      </c>
      <c r="H8" s="4" t="str">
        <f t="shared" si="1"/>
        <v>，2604092</v>
      </c>
      <c r="I8" s="4" t="str">
        <f>VLOOKUP(A8,HOP!A:U,21,0)</f>
        <v>直连</v>
      </c>
    </row>
    <row r="9" s="4" customFormat="1" spans="1:9">
      <c r="A9" s="5">
        <v>18222568847</v>
      </c>
      <c r="B9" s="6">
        <v>44746</v>
      </c>
      <c r="C9" s="6">
        <v>44748</v>
      </c>
      <c r="D9" s="4">
        <v>35796</v>
      </c>
      <c r="E9" s="4" t="str">
        <f>VLOOKUP(A9,HOP!A:L,12,0)</f>
        <v>35796.00</v>
      </c>
      <c r="F9" s="4" t="str">
        <f>VLOOKUP(A9,HOP!A:C,3,0)</f>
        <v>2604838</v>
      </c>
      <c r="G9" s="4">
        <f t="shared" si="0"/>
        <v>0</v>
      </c>
      <c r="H9" s="4" t="str">
        <f t="shared" si="1"/>
        <v>，2604838</v>
      </c>
      <c r="I9" s="4" t="str">
        <f>VLOOKUP(A9,HOP!A:U,21,0)</f>
        <v>直连</v>
      </c>
    </row>
    <row r="10" s="4" customFormat="1" spans="1:9">
      <c r="A10" s="5">
        <v>18237859269</v>
      </c>
      <c r="B10" s="6">
        <v>44747</v>
      </c>
      <c r="C10" s="6">
        <v>44748</v>
      </c>
      <c r="D10" s="4">
        <v>1045</v>
      </c>
      <c r="E10" s="4" t="str">
        <f>VLOOKUP(A10,HOP!A:L,12,0)</f>
        <v>1045.00</v>
      </c>
      <c r="F10" s="4" t="str">
        <f>VLOOKUP(A10,HOP!A:C,3,0)</f>
        <v>2606701</v>
      </c>
      <c r="G10" s="4">
        <f t="shared" si="0"/>
        <v>0</v>
      </c>
      <c r="H10" s="4" t="str">
        <f t="shared" si="1"/>
        <v>，2606701</v>
      </c>
      <c r="I10" s="4" t="str">
        <f>VLOOKUP(A10,HOP!A:U,21,0)</f>
        <v>直连</v>
      </c>
    </row>
    <row r="11" s="4" customFormat="1" spans="1:9">
      <c r="A11" s="5">
        <v>18247005154</v>
      </c>
      <c r="B11" s="6">
        <v>44747</v>
      </c>
      <c r="C11" s="6">
        <v>44748</v>
      </c>
      <c r="D11" s="4">
        <v>1135</v>
      </c>
      <c r="E11" s="4" t="str">
        <f>VLOOKUP(A11,HOP!A:L,12,0)</f>
        <v>1135.00</v>
      </c>
      <c r="F11" s="4" t="str">
        <f>VLOOKUP(A11,HOP!A:C,3,0)</f>
        <v>2607475</v>
      </c>
      <c r="G11" s="4">
        <f t="shared" si="0"/>
        <v>0</v>
      </c>
      <c r="H11" s="4" t="str">
        <f t="shared" si="1"/>
        <v>，2607475</v>
      </c>
      <c r="I11" s="4" t="str">
        <f>VLOOKUP(A11,HOP!A:U,21,0)</f>
        <v>直连</v>
      </c>
    </row>
    <row r="12" s="4" customFormat="1" spans="1:9">
      <c r="A12" s="5">
        <v>18254216675</v>
      </c>
      <c r="B12" s="6">
        <v>44746</v>
      </c>
      <c r="C12" s="6">
        <v>44748</v>
      </c>
      <c r="D12" s="4">
        <v>4845</v>
      </c>
      <c r="E12" s="4" t="str">
        <f>VLOOKUP(A12,HOP!A:L,12,0)</f>
        <v>4845.00</v>
      </c>
      <c r="F12" s="4" t="str">
        <f>VLOOKUP(A12,HOP!A:C,3,0)</f>
        <v>2608364</v>
      </c>
      <c r="G12" s="4">
        <f t="shared" si="0"/>
        <v>0</v>
      </c>
      <c r="H12" s="4" t="str">
        <f t="shared" si="1"/>
        <v>，2608364</v>
      </c>
      <c r="I12" s="4" t="str">
        <f>VLOOKUP(A12,HOP!A:U,21,0)</f>
        <v>直连</v>
      </c>
    </row>
    <row r="13" s="4" customFormat="1" spans="1:9">
      <c r="A13" s="5">
        <v>18278523749</v>
      </c>
      <c r="B13" s="6">
        <v>44746</v>
      </c>
      <c r="C13" s="6">
        <v>44748</v>
      </c>
      <c r="D13" s="4">
        <v>632</v>
      </c>
      <c r="E13" s="4" t="str">
        <f>VLOOKUP(A13,HOP!A:L,12,0)</f>
        <v>632.00</v>
      </c>
      <c r="F13" s="4" t="str">
        <f>VLOOKUP(A13,HOP!A:C,3,0)</f>
        <v>2610395</v>
      </c>
      <c r="G13" s="4">
        <f t="shared" si="0"/>
        <v>0</v>
      </c>
      <c r="H13" s="4" t="str">
        <f t="shared" si="1"/>
        <v>，2610395</v>
      </c>
      <c r="I13" s="4" t="str">
        <f>VLOOKUP(A13,HOP!A:U,21,0)</f>
        <v>直连</v>
      </c>
    </row>
    <row r="14" s="4" customFormat="1" spans="1:9">
      <c r="A14" s="5">
        <v>18278630989</v>
      </c>
      <c r="B14" s="6">
        <v>44746</v>
      </c>
      <c r="C14" s="6">
        <v>44748</v>
      </c>
      <c r="D14" s="4">
        <v>1816</v>
      </c>
      <c r="E14" s="4" t="str">
        <f>VLOOKUP(A14,HOP!A:L,12,0)</f>
        <v>1816.00</v>
      </c>
      <c r="F14" s="4" t="str">
        <f>VLOOKUP(A14,HOP!A:C,3,0)</f>
        <v>2610469</v>
      </c>
      <c r="G14" s="4">
        <f t="shared" si="0"/>
        <v>0</v>
      </c>
      <c r="H14" s="4" t="str">
        <f t="shared" si="1"/>
        <v>，2610469</v>
      </c>
      <c r="I14" s="4" t="str">
        <f>VLOOKUP(A14,HOP!A:U,21,0)</f>
        <v>直连</v>
      </c>
    </row>
    <row r="15" s="4" customFormat="1" spans="1:9">
      <c r="A15" s="5">
        <v>18278736874</v>
      </c>
      <c r="B15" s="6">
        <v>44746</v>
      </c>
      <c r="C15" s="6">
        <v>44748</v>
      </c>
      <c r="D15" s="4">
        <v>570</v>
      </c>
      <c r="E15" s="4" t="str">
        <f>VLOOKUP(A15,HOP!A:L,12,0)</f>
        <v>570.00</v>
      </c>
      <c r="F15" s="4" t="str">
        <f>VLOOKUP(A15,HOP!A:C,3,0)</f>
        <v>2610504</v>
      </c>
      <c r="G15" s="4">
        <f t="shared" si="0"/>
        <v>0</v>
      </c>
      <c r="H15" s="4" t="str">
        <f t="shared" si="1"/>
        <v>，2610504</v>
      </c>
      <c r="I15" s="4" t="str">
        <f>VLOOKUP(A15,HOP!A:U,21,0)</f>
        <v>直连</v>
      </c>
    </row>
    <row r="16" s="4" customFormat="1" spans="1:9">
      <c r="A16" s="5">
        <v>18278975867</v>
      </c>
      <c r="B16" s="6">
        <v>44747</v>
      </c>
      <c r="C16" s="6">
        <v>44748</v>
      </c>
      <c r="D16" s="4">
        <v>2930</v>
      </c>
      <c r="E16" s="4" t="str">
        <f>VLOOKUP(A16,HOP!A:L,12,0)</f>
        <v>2930.00</v>
      </c>
      <c r="F16" s="4" t="str">
        <f>VLOOKUP(A16,HOP!A:C,3,0)</f>
        <v>2610541</v>
      </c>
      <c r="G16" s="4">
        <f t="shared" si="0"/>
        <v>0</v>
      </c>
      <c r="H16" s="4" t="str">
        <f t="shared" si="1"/>
        <v>，2610541</v>
      </c>
      <c r="I16" s="4" t="str">
        <f>VLOOKUP(A16,HOP!A:U,21,0)</f>
        <v>直连</v>
      </c>
    </row>
    <row r="17" s="4" customFormat="1" spans="1:9">
      <c r="A17" s="5">
        <v>18284382610</v>
      </c>
      <c r="B17" s="6">
        <v>44746</v>
      </c>
      <c r="C17" s="6">
        <v>44748</v>
      </c>
      <c r="D17" s="4">
        <v>1622</v>
      </c>
      <c r="E17" s="4" t="str">
        <f>VLOOKUP(A17,HOP!A:L,12,0)</f>
        <v>1622.00</v>
      </c>
      <c r="F17" s="4" t="str">
        <f>VLOOKUP(A17,HOP!A:C,3,0)</f>
        <v>2610796</v>
      </c>
      <c r="G17" s="4">
        <f t="shared" si="0"/>
        <v>0</v>
      </c>
      <c r="H17" s="4" t="str">
        <f t="shared" si="1"/>
        <v>，2610796</v>
      </c>
      <c r="I17" s="4" t="str">
        <f>VLOOKUP(A17,HOP!A:U,21,0)</f>
        <v>直连</v>
      </c>
    </row>
    <row r="18" s="4" customFormat="1" spans="1:9">
      <c r="A18" s="5">
        <v>18292776810</v>
      </c>
      <c r="B18" s="6">
        <v>44747</v>
      </c>
      <c r="C18" s="6">
        <v>44748</v>
      </c>
      <c r="D18" s="4">
        <v>240</v>
      </c>
      <c r="E18" s="4" t="str">
        <f>VLOOKUP(A18,HOP!A:L,12,0)</f>
        <v>240.00</v>
      </c>
      <c r="F18" s="4" t="str">
        <f>VLOOKUP(A18,HOP!A:C,3,0)</f>
        <v>2611378</v>
      </c>
      <c r="G18" s="4">
        <f t="shared" si="0"/>
        <v>0</v>
      </c>
      <c r="H18" s="4" t="str">
        <f t="shared" si="1"/>
        <v>，2611378</v>
      </c>
      <c r="I18" s="4" t="str">
        <f>VLOOKUP(A18,HOP!A:U,21,0)</f>
        <v>直连</v>
      </c>
    </row>
    <row r="19" s="4" customFormat="1" spans="1:9">
      <c r="A19" s="5">
        <v>18292819212</v>
      </c>
      <c r="B19" s="6">
        <v>44747</v>
      </c>
      <c r="C19" s="6">
        <v>44748</v>
      </c>
      <c r="D19" s="4">
        <v>479</v>
      </c>
      <c r="E19" s="4" t="str">
        <f>VLOOKUP(A19,HOP!A:L,12,0)</f>
        <v>479.00</v>
      </c>
      <c r="F19" s="4" t="str">
        <f>VLOOKUP(A19,HOP!A:C,3,0)</f>
        <v>2611417</v>
      </c>
      <c r="G19" s="4">
        <f t="shared" si="0"/>
        <v>0</v>
      </c>
      <c r="H19" s="4" t="str">
        <f t="shared" si="1"/>
        <v>，2611417</v>
      </c>
      <c r="I19" s="4" t="str">
        <f>VLOOKUP(A19,HOP!A:U,21,0)</f>
        <v>直连</v>
      </c>
    </row>
    <row r="20" s="4" customFormat="1" spans="1:9">
      <c r="A20" s="5">
        <v>18293059535</v>
      </c>
      <c r="B20" s="6">
        <v>44747</v>
      </c>
      <c r="C20" s="6">
        <v>44748</v>
      </c>
      <c r="D20" s="4">
        <v>381</v>
      </c>
      <c r="E20" s="4" t="str">
        <f>VLOOKUP(A20,HOP!A:L,12,0)</f>
        <v>381.00</v>
      </c>
      <c r="F20" s="4" t="str">
        <f>VLOOKUP(A20,HOP!A:C,3,0)</f>
        <v>2611484</v>
      </c>
      <c r="G20" s="4">
        <f t="shared" si="0"/>
        <v>0</v>
      </c>
      <c r="H20" s="4" t="str">
        <f t="shared" si="1"/>
        <v>，2611484</v>
      </c>
      <c r="I20" s="4" t="str">
        <f>VLOOKUP(A20,HOP!A:U,21,0)</f>
        <v>直连</v>
      </c>
    </row>
    <row r="21" s="4" customFormat="1" spans="1:9">
      <c r="A21" s="5">
        <v>18293449739</v>
      </c>
      <c r="B21" s="6">
        <v>44747</v>
      </c>
      <c r="C21" s="6">
        <v>44748</v>
      </c>
      <c r="D21" s="4">
        <v>163</v>
      </c>
      <c r="E21" s="4" t="str">
        <f>VLOOKUP(A21,HOP!A:L,12,0)</f>
        <v>163.00</v>
      </c>
      <c r="F21" s="4" t="str">
        <f>VLOOKUP(A21,HOP!A:C,3,0)</f>
        <v>2611533</v>
      </c>
      <c r="G21" s="4">
        <f t="shared" si="0"/>
        <v>0</v>
      </c>
      <c r="H21" s="4" t="str">
        <f t="shared" si="1"/>
        <v>，2611533</v>
      </c>
      <c r="I21" s="4" t="str">
        <f>VLOOKUP(A21,HOP!A:U,21,0)</f>
        <v>直连</v>
      </c>
    </row>
    <row r="22" s="4" customFormat="1" spans="1:9">
      <c r="A22" s="5">
        <v>18294109611</v>
      </c>
      <c r="B22" s="6">
        <v>44747</v>
      </c>
      <c r="C22" s="6">
        <v>44748</v>
      </c>
      <c r="D22" s="4">
        <v>451</v>
      </c>
      <c r="E22" s="4" t="str">
        <f>VLOOKUP(A22,HOP!A:L,12,0)</f>
        <v>451.00</v>
      </c>
      <c r="F22" s="4" t="str">
        <f>VLOOKUP(A22,HOP!A:C,3,0)</f>
        <v>2611631</v>
      </c>
      <c r="G22" s="4">
        <f t="shared" si="0"/>
        <v>0</v>
      </c>
      <c r="H22" s="4" t="str">
        <f t="shared" si="1"/>
        <v>，2611631</v>
      </c>
      <c r="I22" s="4" t="str">
        <f>VLOOKUP(A22,HOP!A:U,21,0)</f>
        <v>直连</v>
      </c>
    </row>
    <row r="23" s="4" customFormat="1" spans="1:9">
      <c r="A23" s="5">
        <v>18294391511</v>
      </c>
      <c r="B23" s="6">
        <v>44747</v>
      </c>
      <c r="C23" s="6">
        <v>44748</v>
      </c>
      <c r="D23" s="4">
        <v>332</v>
      </c>
      <c r="E23" s="4" t="str">
        <f>VLOOKUP(A23,HOP!A:L,12,0)</f>
        <v>332.00</v>
      </c>
      <c r="F23" s="4" t="str">
        <f>VLOOKUP(A23,HOP!A:C,3,0)</f>
        <v>2611669</v>
      </c>
      <c r="G23" s="4">
        <f t="shared" si="0"/>
        <v>0</v>
      </c>
      <c r="H23" s="4" t="str">
        <f t="shared" si="1"/>
        <v>，2611669</v>
      </c>
      <c r="I23" s="4" t="str">
        <f>VLOOKUP(A23,HOP!A:U,21,0)</f>
        <v>直连</v>
      </c>
    </row>
    <row r="24" s="4" customFormat="1" spans="1:9">
      <c r="A24" s="5">
        <v>18294739154</v>
      </c>
      <c r="B24" s="6">
        <v>44747</v>
      </c>
      <c r="C24" s="6">
        <v>44748</v>
      </c>
      <c r="D24" s="4">
        <v>375</v>
      </c>
      <c r="E24" s="4" t="str">
        <f>VLOOKUP(A24,HOP!A:L,12,0)</f>
        <v>375.00</v>
      </c>
      <c r="F24" s="4" t="str">
        <f>VLOOKUP(A24,HOP!A:C,3,0)</f>
        <v>2611730</v>
      </c>
      <c r="G24" s="4">
        <f t="shared" si="0"/>
        <v>0</v>
      </c>
      <c r="H24" s="4" t="str">
        <f t="shared" si="1"/>
        <v>，2611730</v>
      </c>
      <c r="I24" s="4" t="str">
        <f>VLOOKUP(A24,HOP!A:U,21,0)</f>
        <v>直连</v>
      </c>
    </row>
    <row r="25" s="4" customFormat="1" spans="1:9">
      <c r="A25" s="5">
        <v>18300940814</v>
      </c>
      <c r="B25" s="6">
        <v>44747</v>
      </c>
      <c r="C25" s="6">
        <v>44748</v>
      </c>
      <c r="D25" s="4">
        <v>395</v>
      </c>
      <c r="E25" s="4" t="str">
        <f>VLOOKUP(A25,HOP!A:L,12,0)</f>
        <v>395.00</v>
      </c>
      <c r="F25" s="4" t="str">
        <f>VLOOKUP(A25,HOP!A:C,3,0)</f>
        <v>2612021</v>
      </c>
      <c r="G25" s="4">
        <f t="shared" si="0"/>
        <v>0</v>
      </c>
      <c r="H25" s="4" t="str">
        <f t="shared" si="1"/>
        <v>，2612021</v>
      </c>
      <c r="I25" s="4" t="str">
        <f>VLOOKUP(A25,HOP!A:U,21,0)</f>
        <v>直连</v>
      </c>
    </row>
    <row r="26" s="4" customFormat="1" spans="1:9">
      <c r="A26" s="5">
        <v>18301590760</v>
      </c>
      <c r="B26" s="6">
        <v>44747</v>
      </c>
      <c r="C26" s="6">
        <v>44748</v>
      </c>
      <c r="D26" s="4">
        <v>188</v>
      </c>
      <c r="E26" s="4" t="str">
        <f>VLOOKUP(A26,HOP!A:L,12,0)</f>
        <v>188.00</v>
      </c>
      <c r="F26" s="4" t="str">
        <f>VLOOKUP(A26,HOP!A:C,3,0)</f>
        <v>2612108</v>
      </c>
      <c r="G26" s="4">
        <f t="shared" si="0"/>
        <v>0</v>
      </c>
      <c r="H26" s="4" t="str">
        <f t="shared" si="1"/>
        <v>，2612108</v>
      </c>
      <c r="I26" s="4" t="str">
        <f>VLOOKUP(A26,HOP!A:U,21,0)</f>
        <v>直连</v>
      </c>
    </row>
    <row r="27" s="4" customFormat="1" spans="1:9">
      <c r="A27" s="5">
        <v>18301582590</v>
      </c>
      <c r="B27" s="6">
        <v>44747</v>
      </c>
      <c r="C27" s="6">
        <v>44748</v>
      </c>
      <c r="D27" s="4">
        <v>409</v>
      </c>
      <c r="E27" s="4" t="str">
        <f>VLOOKUP(A27,HOP!A:L,12,0)</f>
        <v>409.00</v>
      </c>
      <c r="F27" s="4" t="str">
        <f>VLOOKUP(A27,HOP!A:C,3,0)</f>
        <v>2612105</v>
      </c>
      <c r="G27" s="4">
        <f t="shared" si="0"/>
        <v>0</v>
      </c>
      <c r="H27" s="4" t="str">
        <f t="shared" si="1"/>
        <v>，2612105</v>
      </c>
      <c r="I27" s="4" t="str">
        <f>VLOOKUP(A27,HOP!A:U,21,0)</f>
        <v>直连</v>
      </c>
    </row>
    <row r="28" s="4" customFormat="1" spans="1:9">
      <c r="A28" s="5">
        <v>18301660572</v>
      </c>
      <c r="B28" s="6">
        <v>44747</v>
      </c>
      <c r="C28" s="6">
        <v>44748</v>
      </c>
      <c r="D28" s="4">
        <v>397</v>
      </c>
      <c r="E28" s="4" t="str">
        <f>VLOOKUP(A28,HOP!A:L,12,0)</f>
        <v>397.00</v>
      </c>
      <c r="F28" s="4" t="str">
        <f>VLOOKUP(A28,HOP!A:C,3,0)</f>
        <v>2612121</v>
      </c>
      <c r="G28" s="4">
        <f t="shared" si="0"/>
        <v>0</v>
      </c>
      <c r="H28" s="4" t="str">
        <f t="shared" si="1"/>
        <v>，2612121</v>
      </c>
      <c r="I28" s="4" t="str">
        <f>VLOOKUP(A28,HOP!A:U,21,0)</f>
        <v>直连</v>
      </c>
    </row>
    <row r="29" s="4" customFormat="1" spans="1:9">
      <c r="A29" s="5">
        <v>18301956642</v>
      </c>
      <c r="B29" s="6">
        <v>44747</v>
      </c>
      <c r="C29" s="6">
        <v>44748</v>
      </c>
      <c r="D29" s="4">
        <v>509</v>
      </c>
      <c r="E29" s="4" t="str">
        <f>VLOOKUP(A29,HOP!A:L,12,0)</f>
        <v>509.00</v>
      </c>
      <c r="F29" s="4" t="str">
        <f>VLOOKUP(A29,HOP!A:C,3,0)</f>
        <v>2612162</v>
      </c>
      <c r="G29" s="4">
        <f t="shared" si="0"/>
        <v>0</v>
      </c>
      <c r="H29" s="4" t="str">
        <f t="shared" si="1"/>
        <v>，2612162</v>
      </c>
      <c r="I29" s="4" t="str">
        <f>VLOOKUP(A29,HOP!A:U,21,0)</f>
        <v>直连</v>
      </c>
    </row>
    <row r="31" spans="4:4">
      <c r="D31" s="4">
        <f>SUM(D2:D30)</f>
        <v>73250</v>
      </c>
    </row>
    <row r="32" spans="4:4">
      <c r="D32" s="4" t="s">
        <v>165</v>
      </c>
    </row>
    <row r="36" spans="1:1">
      <c r="A36" s="4" t="s">
        <v>166</v>
      </c>
    </row>
    <row r="37" spans="1:1">
      <c r="A37" s="4" t="s">
        <v>167</v>
      </c>
    </row>
  </sheetData>
  <autoFilter ref="A1:X2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  <c r="U1" s="2" t="s">
        <v>185</v>
      </c>
    </row>
    <row r="2" s="1" customFormat="1" spans="1:21">
      <c r="A2" s="3">
        <v>18301956642</v>
      </c>
      <c r="B2" s="1" t="s">
        <v>186</v>
      </c>
      <c r="C2" s="1" t="s">
        <v>187</v>
      </c>
      <c r="D2" s="1" t="s">
        <v>188</v>
      </c>
      <c r="E2" s="1" t="s">
        <v>189</v>
      </c>
      <c r="F2" s="1" t="s">
        <v>186</v>
      </c>
      <c r="G2" s="1" t="s">
        <v>190</v>
      </c>
      <c r="H2" s="1" t="s">
        <v>191</v>
      </c>
      <c r="I2" s="1" t="s">
        <v>192</v>
      </c>
      <c r="J2" s="1" t="s">
        <v>30</v>
      </c>
      <c r="K2" s="1" t="s">
        <v>193</v>
      </c>
      <c r="L2" s="1" t="s">
        <v>193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</row>
    <row r="3" s="1" customFormat="1" spans="1:21">
      <c r="A3" s="3">
        <v>18301660572</v>
      </c>
      <c r="B3" s="1" t="s">
        <v>186</v>
      </c>
      <c r="C3" s="1" t="s">
        <v>202</v>
      </c>
      <c r="D3" s="1" t="s">
        <v>203</v>
      </c>
      <c r="E3" s="1" t="s">
        <v>204</v>
      </c>
      <c r="F3" s="1" t="s">
        <v>186</v>
      </c>
      <c r="G3" s="1" t="s">
        <v>190</v>
      </c>
      <c r="H3" s="1" t="s">
        <v>191</v>
      </c>
      <c r="I3" s="1" t="s">
        <v>205</v>
      </c>
      <c r="J3" s="1" t="s">
        <v>30</v>
      </c>
      <c r="K3" s="1" t="s">
        <v>206</v>
      </c>
      <c r="L3" s="1" t="s">
        <v>206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207</v>
      </c>
      <c r="S3" s="1" t="s">
        <v>199</v>
      </c>
      <c r="T3" s="1" t="s">
        <v>200</v>
      </c>
      <c r="U3" s="1" t="s">
        <v>201</v>
      </c>
    </row>
    <row r="4" s="1" customFormat="1" spans="1:21">
      <c r="A4" s="3">
        <v>18301590760</v>
      </c>
      <c r="B4" s="1" t="s">
        <v>186</v>
      </c>
      <c r="C4" s="1" t="s">
        <v>208</v>
      </c>
      <c r="D4" s="1" t="s">
        <v>209</v>
      </c>
      <c r="E4" s="1" t="s">
        <v>210</v>
      </c>
      <c r="F4" s="1" t="s">
        <v>186</v>
      </c>
      <c r="G4" s="1" t="s">
        <v>190</v>
      </c>
      <c r="H4" s="1" t="s">
        <v>191</v>
      </c>
      <c r="I4" s="1" t="s">
        <v>211</v>
      </c>
      <c r="J4" s="1" t="s">
        <v>30</v>
      </c>
      <c r="K4" s="1" t="s">
        <v>212</v>
      </c>
      <c r="L4" s="1" t="s">
        <v>212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213</v>
      </c>
      <c r="S4" s="1" t="s">
        <v>199</v>
      </c>
      <c r="T4" s="1" t="s">
        <v>200</v>
      </c>
      <c r="U4" s="1" t="s">
        <v>201</v>
      </c>
    </row>
    <row r="5" s="1" customFormat="1" spans="1:21">
      <c r="A5" s="3">
        <v>18301582590</v>
      </c>
      <c r="B5" s="1" t="s">
        <v>186</v>
      </c>
      <c r="C5" s="1" t="s">
        <v>214</v>
      </c>
      <c r="D5" s="1" t="s">
        <v>215</v>
      </c>
      <c r="E5" s="1" t="s">
        <v>216</v>
      </c>
      <c r="F5" s="1" t="s">
        <v>186</v>
      </c>
      <c r="G5" s="1" t="s">
        <v>190</v>
      </c>
      <c r="H5" s="1" t="s">
        <v>191</v>
      </c>
      <c r="I5" s="1" t="s">
        <v>217</v>
      </c>
      <c r="J5" s="1" t="s">
        <v>30</v>
      </c>
      <c r="K5" s="1" t="s">
        <v>218</v>
      </c>
      <c r="L5" s="1" t="s">
        <v>218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219</v>
      </c>
      <c r="S5" s="1" t="s">
        <v>199</v>
      </c>
      <c r="T5" s="1" t="s">
        <v>200</v>
      </c>
      <c r="U5" s="1" t="s">
        <v>201</v>
      </c>
    </row>
    <row r="6" s="1" customFormat="1" spans="1:21">
      <c r="A6" s="3">
        <v>18300940814</v>
      </c>
      <c r="B6" s="1" t="s">
        <v>186</v>
      </c>
      <c r="C6" s="1" t="s">
        <v>220</v>
      </c>
      <c r="D6" s="1" t="s">
        <v>221</v>
      </c>
      <c r="E6" s="1" t="s">
        <v>222</v>
      </c>
      <c r="F6" s="1" t="s">
        <v>186</v>
      </c>
      <c r="G6" s="1" t="s">
        <v>190</v>
      </c>
      <c r="H6" s="1" t="s">
        <v>191</v>
      </c>
      <c r="I6" s="1" t="s">
        <v>223</v>
      </c>
      <c r="J6" s="1" t="s">
        <v>30</v>
      </c>
      <c r="K6" s="1" t="s">
        <v>224</v>
      </c>
      <c r="L6" s="1" t="s">
        <v>224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225</v>
      </c>
      <c r="S6" s="1" t="s">
        <v>199</v>
      </c>
      <c r="T6" s="1" t="s">
        <v>200</v>
      </c>
      <c r="U6" s="1" t="s">
        <v>201</v>
      </c>
    </row>
    <row r="7" s="1" customFormat="1" spans="1:21">
      <c r="A7" s="3">
        <v>18294739154</v>
      </c>
      <c r="B7" s="1" t="s">
        <v>186</v>
      </c>
      <c r="C7" s="1" t="s">
        <v>226</v>
      </c>
      <c r="D7" s="1" t="s">
        <v>227</v>
      </c>
      <c r="E7" s="1" t="s">
        <v>228</v>
      </c>
      <c r="F7" s="1" t="s">
        <v>186</v>
      </c>
      <c r="G7" s="1" t="s">
        <v>190</v>
      </c>
      <c r="H7" s="1" t="s">
        <v>191</v>
      </c>
      <c r="I7" s="1" t="s">
        <v>229</v>
      </c>
      <c r="J7" s="1" t="s">
        <v>30</v>
      </c>
      <c r="K7" s="1" t="s">
        <v>230</v>
      </c>
      <c r="L7" s="1" t="s">
        <v>230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231</v>
      </c>
      <c r="S7" s="1" t="s">
        <v>199</v>
      </c>
      <c r="T7" s="1" t="s">
        <v>200</v>
      </c>
      <c r="U7" s="1" t="s">
        <v>201</v>
      </c>
    </row>
    <row r="8" s="1" customFormat="1" spans="1:21">
      <c r="A8" s="3">
        <v>18294391511</v>
      </c>
      <c r="B8" s="1" t="s">
        <v>186</v>
      </c>
      <c r="C8" s="1" t="s">
        <v>232</v>
      </c>
      <c r="D8" s="1" t="s">
        <v>233</v>
      </c>
      <c r="E8" s="1" t="s">
        <v>234</v>
      </c>
      <c r="F8" s="1" t="s">
        <v>186</v>
      </c>
      <c r="G8" s="1" t="s">
        <v>190</v>
      </c>
      <c r="H8" s="1" t="s">
        <v>191</v>
      </c>
      <c r="I8" s="1" t="s">
        <v>235</v>
      </c>
      <c r="J8" s="1" t="s">
        <v>30</v>
      </c>
      <c r="K8" s="1" t="s">
        <v>236</v>
      </c>
      <c r="L8" s="1" t="s">
        <v>236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237</v>
      </c>
      <c r="S8" s="1" t="s">
        <v>199</v>
      </c>
      <c r="T8" s="1" t="s">
        <v>200</v>
      </c>
      <c r="U8" s="1" t="s">
        <v>201</v>
      </c>
    </row>
    <row r="9" s="1" customFormat="1" spans="1:21">
      <c r="A9" s="3">
        <v>18294109611</v>
      </c>
      <c r="B9" s="1" t="s">
        <v>186</v>
      </c>
      <c r="C9" s="1" t="s">
        <v>238</v>
      </c>
      <c r="D9" s="1" t="s">
        <v>239</v>
      </c>
      <c r="E9" s="1" t="s">
        <v>240</v>
      </c>
      <c r="F9" s="1" t="s">
        <v>186</v>
      </c>
      <c r="G9" s="1" t="s">
        <v>190</v>
      </c>
      <c r="H9" s="1" t="s">
        <v>191</v>
      </c>
      <c r="I9" s="1" t="s">
        <v>241</v>
      </c>
      <c r="J9" s="1" t="s">
        <v>30</v>
      </c>
      <c r="K9" s="1" t="s">
        <v>242</v>
      </c>
      <c r="L9" s="1" t="s">
        <v>242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243</v>
      </c>
      <c r="S9" s="1" t="s">
        <v>199</v>
      </c>
      <c r="T9" s="1" t="s">
        <v>200</v>
      </c>
      <c r="U9" s="1" t="s">
        <v>201</v>
      </c>
    </row>
    <row r="10" s="1" customFormat="1" spans="1:21">
      <c r="A10" s="3">
        <v>18293449739</v>
      </c>
      <c r="B10" s="1" t="s">
        <v>186</v>
      </c>
      <c r="C10" s="1" t="s">
        <v>244</v>
      </c>
      <c r="D10" s="1" t="s">
        <v>245</v>
      </c>
      <c r="E10" s="1" t="s">
        <v>246</v>
      </c>
      <c r="F10" s="1" t="s">
        <v>186</v>
      </c>
      <c r="G10" s="1" t="s">
        <v>190</v>
      </c>
      <c r="H10" s="1" t="s">
        <v>191</v>
      </c>
      <c r="I10" s="1" t="s">
        <v>247</v>
      </c>
      <c r="J10" s="1" t="s">
        <v>30</v>
      </c>
      <c r="K10" s="1" t="s">
        <v>248</v>
      </c>
      <c r="L10" s="1" t="s">
        <v>248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249</v>
      </c>
      <c r="S10" s="1" t="s">
        <v>199</v>
      </c>
      <c r="T10" s="1" t="s">
        <v>200</v>
      </c>
      <c r="U10" s="1" t="s">
        <v>201</v>
      </c>
    </row>
    <row r="11" s="1" customFormat="1" spans="1:21">
      <c r="A11" s="3">
        <v>18293059535</v>
      </c>
      <c r="B11" s="1" t="s">
        <v>186</v>
      </c>
      <c r="C11" s="1" t="s">
        <v>250</v>
      </c>
      <c r="D11" s="1" t="s">
        <v>251</v>
      </c>
      <c r="E11" s="1" t="s">
        <v>252</v>
      </c>
      <c r="F11" s="1" t="s">
        <v>186</v>
      </c>
      <c r="G11" s="1" t="s">
        <v>190</v>
      </c>
      <c r="H11" s="1" t="s">
        <v>191</v>
      </c>
      <c r="I11" s="1" t="s">
        <v>253</v>
      </c>
      <c r="J11" s="1" t="s">
        <v>30</v>
      </c>
      <c r="K11" s="1" t="s">
        <v>254</v>
      </c>
      <c r="L11" s="1" t="s">
        <v>254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255</v>
      </c>
      <c r="S11" s="1" t="s">
        <v>199</v>
      </c>
      <c r="T11" s="1" t="s">
        <v>200</v>
      </c>
      <c r="U11" s="1" t="s">
        <v>201</v>
      </c>
    </row>
    <row r="12" s="1" customFormat="1" spans="1:21">
      <c r="A12" s="3">
        <v>18292819212</v>
      </c>
      <c r="B12" s="1" t="s">
        <v>186</v>
      </c>
      <c r="C12" s="1" t="s">
        <v>256</v>
      </c>
      <c r="D12" s="1" t="s">
        <v>257</v>
      </c>
      <c r="E12" s="1" t="s">
        <v>258</v>
      </c>
      <c r="F12" s="1" t="s">
        <v>186</v>
      </c>
      <c r="G12" s="1" t="s">
        <v>190</v>
      </c>
      <c r="H12" s="1" t="s">
        <v>191</v>
      </c>
      <c r="I12" s="1" t="s">
        <v>259</v>
      </c>
      <c r="J12" s="1" t="s">
        <v>30</v>
      </c>
      <c r="K12" s="1" t="s">
        <v>260</v>
      </c>
      <c r="L12" s="1" t="s">
        <v>260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261</v>
      </c>
      <c r="S12" s="1" t="s">
        <v>199</v>
      </c>
      <c r="T12" s="1" t="s">
        <v>200</v>
      </c>
      <c r="U12" s="1" t="s">
        <v>201</v>
      </c>
    </row>
    <row r="13" s="1" customFormat="1" spans="1:21">
      <c r="A13" s="3">
        <v>18292776810</v>
      </c>
      <c r="B13" s="1" t="s">
        <v>186</v>
      </c>
      <c r="C13" s="1" t="s">
        <v>262</v>
      </c>
      <c r="D13" s="1" t="s">
        <v>245</v>
      </c>
      <c r="E13" s="1" t="s">
        <v>263</v>
      </c>
      <c r="F13" s="1" t="s">
        <v>186</v>
      </c>
      <c r="G13" s="1" t="s">
        <v>190</v>
      </c>
      <c r="H13" s="1" t="s">
        <v>191</v>
      </c>
      <c r="I13" s="1" t="s">
        <v>264</v>
      </c>
      <c r="J13" s="1" t="s">
        <v>30</v>
      </c>
      <c r="K13" s="1" t="s">
        <v>265</v>
      </c>
      <c r="L13" s="1" t="s">
        <v>265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197</v>
      </c>
      <c r="R13" s="1" t="s">
        <v>266</v>
      </c>
      <c r="S13" s="1" t="s">
        <v>199</v>
      </c>
      <c r="T13" s="1" t="s">
        <v>200</v>
      </c>
      <c r="U13" s="1" t="s">
        <v>201</v>
      </c>
    </row>
    <row r="14" s="1" customFormat="1" spans="1:21">
      <c r="A14" s="3">
        <v>18284382610</v>
      </c>
      <c r="B14" s="1" t="s">
        <v>267</v>
      </c>
      <c r="C14" s="1" t="s">
        <v>268</v>
      </c>
      <c r="D14" s="1" t="s">
        <v>269</v>
      </c>
      <c r="E14" s="1" t="s">
        <v>270</v>
      </c>
      <c r="F14" s="1" t="s">
        <v>267</v>
      </c>
      <c r="G14" s="1" t="s">
        <v>190</v>
      </c>
      <c r="H14" s="1" t="s">
        <v>191</v>
      </c>
      <c r="I14" s="1" t="s">
        <v>271</v>
      </c>
      <c r="J14" s="1" t="s">
        <v>30</v>
      </c>
      <c r="K14" s="1" t="s">
        <v>272</v>
      </c>
      <c r="L14" s="1" t="s">
        <v>272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197</v>
      </c>
      <c r="R14" s="1" t="s">
        <v>273</v>
      </c>
      <c r="S14" s="1" t="s">
        <v>199</v>
      </c>
      <c r="T14" s="1" t="s">
        <v>200</v>
      </c>
      <c r="U14" s="1" t="s">
        <v>201</v>
      </c>
    </row>
    <row r="15" s="1" customFormat="1" spans="1:21">
      <c r="A15" s="3">
        <v>18278975867</v>
      </c>
      <c r="B15" s="1" t="s">
        <v>267</v>
      </c>
      <c r="C15" s="1" t="s">
        <v>274</v>
      </c>
      <c r="D15" s="1" t="s">
        <v>275</v>
      </c>
      <c r="E15" s="1" t="s">
        <v>276</v>
      </c>
      <c r="F15" s="1" t="s">
        <v>186</v>
      </c>
      <c r="G15" s="1" t="s">
        <v>190</v>
      </c>
      <c r="H15" s="1" t="s">
        <v>191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197</v>
      </c>
      <c r="R15" s="1" t="s">
        <v>279</v>
      </c>
      <c r="S15" s="1" t="s">
        <v>199</v>
      </c>
      <c r="T15" s="1" t="s">
        <v>200</v>
      </c>
      <c r="U15" s="1" t="s">
        <v>201</v>
      </c>
    </row>
    <row r="16" s="1" customFormat="1" spans="1:21">
      <c r="A16" s="3">
        <v>18278736874</v>
      </c>
      <c r="B16" s="1" t="s">
        <v>267</v>
      </c>
      <c r="C16" s="1" t="s">
        <v>280</v>
      </c>
      <c r="D16" s="1" t="s">
        <v>281</v>
      </c>
      <c r="E16" s="1" t="s">
        <v>282</v>
      </c>
      <c r="F16" s="1" t="s">
        <v>267</v>
      </c>
      <c r="G16" s="1" t="s">
        <v>190</v>
      </c>
      <c r="H16" s="1" t="s">
        <v>191</v>
      </c>
      <c r="I16" s="1" t="s">
        <v>283</v>
      </c>
      <c r="J16" s="1" t="s">
        <v>30</v>
      </c>
      <c r="K16" s="1" t="s">
        <v>284</v>
      </c>
      <c r="L16" s="1" t="s">
        <v>284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197</v>
      </c>
      <c r="R16" s="1" t="s">
        <v>285</v>
      </c>
      <c r="S16" s="1" t="s">
        <v>199</v>
      </c>
      <c r="T16" s="1" t="s">
        <v>200</v>
      </c>
      <c r="U16" s="1" t="s">
        <v>201</v>
      </c>
    </row>
    <row r="17" s="1" customFormat="1" spans="1:21">
      <c r="A17" s="3">
        <v>18278630989</v>
      </c>
      <c r="B17" s="1" t="s">
        <v>267</v>
      </c>
      <c r="C17" s="1" t="s">
        <v>286</v>
      </c>
      <c r="D17" s="1" t="s">
        <v>287</v>
      </c>
      <c r="E17" s="1" t="s">
        <v>288</v>
      </c>
      <c r="F17" s="1" t="s">
        <v>267</v>
      </c>
      <c r="G17" s="1" t="s">
        <v>190</v>
      </c>
      <c r="H17" s="1" t="s">
        <v>191</v>
      </c>
      <c r="I17" s="1" t="s">
        <v>289</v>
      </c>
      <c r="J17" s="1" t="s">
        <v>30</v>
      </c>
      <c r="K17" s="1" t="s">
        <v>290</v>
      </c>
      <c r="L17" s="1" t="s">
        <v>290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197</v>
      </c>
      <c r="R17" s="1" t="s">
        <v>291</v>
      </c>
      <c r="S17" s="1" t="s">
        <v>199</v>
      </c>
      <c r="T17" s="1" t="s">
        <v>200</v>
      </c>
      <c r="U17" s="1" t="s">
        <v>201</v>
      </c>
    </row>
    <row r="18" s="1" customFormat="1" spans="1:21">
      <c r="A18" s="3">
        <v>18278523749</v>
      </c>
      <c r="B18" s="1" t="s">
        <v>267</v>
      </c>
      <c r="C18" s="1" t="s">
        <v>292</v>
      </c>
      <c r="D18" s="1" t="s">
        <v>293</v>
      </c>
      <c r="E18" s="1" t="s">
        <v>294</v>
      </c>
      <c r="F18" s="1" t="s">
        <v>267</v>
      </c>
      <c r="G18" s="1" t="s">
        <v>190</v>
      </c>
      <c r="H18" s="1" t="s">
        <v>191</v>
      </c>
      <c r="I18" s="1" t="s">
        <v>295</v>
      </c>
      <c r="J18" s="1" t="s">
        <v>30</v>
      </c>
      <c r="K18" s="1" t="s">
        <v>296</v>
      </c>
      <c r="L18" s="1" t="s">
        <v>296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197</v>
      </c>
      <c r="R18" s="1" t="s">
        <v>297</v>
      </c>
      <c r="S18" s="1" t="s">
        <v>199</v>
      </c>
      <c r="T18" s="1" t="s">
        <v>200</v>
      </c>
      <c r="U18" s="1" t="s">
        <v>201</v>
      </c>
    </row>
    <row r="19" s="1" customFormat="1" spans="1:21">
      <c r="A19" s="3">
        <v>18254216675</v>
      </c>
      <c r="B19" s="1" t="s">
        <v>298</v>
      </c>
      <c r="C19" s="1" t="s">
        <v>299</v>
      </c>
      <c r="D19" s="1" t="s">
        <v>300</v>
      </c>
      <c r="E19" s="1" t="s">
        <v>301</v>
      </c>
      <c r="F19" s="1" t="s">
        <v>267</v>
      </c>
      <c r="G19" s="1" t="s">
        <v>190</v>
      </c>
      <c r="H19" s="1" t="s">
        <v>191</v>
      </c>
      <c r="I19" s="1" t="s">
        <v>302</v>
      </c>
      <c r="J19" s="1" t="s">
        <v>30</v>
      </c>
      <c r="K19" s="1" t="s">
        <v>303</v>
      </c>
      <c r="L19" s="1" t="s">
        <v>303</v>
      </c>
      <c r="M19" s="1" t="s">
        <v>194</v>
      </c>
      <c r="N19" s="1" t="s">
        <v>194</v>
      </c>
      <c r="O19" s="1" t="s">
        <v>195</v>
      </c>
      <c r="P19" s="1" t="s">
        <v>196</v>
      </c>
      <c r="Q19" s="1" t="s">
        <v>197</v>
      </c>
      <c r="R19" s="1" t="s">
        <v>304</v>
      </c>
      <c r="S19" s="1" t="s">
        <v>199</v>
      </c>
      <c r="T19" s="1" t="s">
        <v>200</v>
      </c>
      <c r="U19" s="1" t="s">
        <v>201</v>
      </c>
    </row>
    <row r="20" s="1" customFormat="1" spans="1:21">
      <c r="A20" s="3">
        <v>18247005154</v>
      </c>
      <c r="B20" s="1" t="s">
        <v>305</v>
      </c>
      <c r="C20" s="1" t="s">
        <v>306</v>
      </c>
      <c r="D20" s="1" t="s">
        <v>307</v>
      </c>
      <c r="E20" s="1" t="s">
        <v>308</v>
      </c>
      <c r="F20" s="1" t="s">
        <v>186</v>
      </c>
      <c r="G20" s="1" t="s">
        <v>190</v>
      </c>
      <c r="H20" s="1" t="s">
        <v>191</v>
      </c>
      <c r="I20" s="1" t="s">
        <v>309</v>
      </c>
      <c r="J20" s="1" t="s">
        <v>30</v>
      </c>
      <c r="K20" s="1" t="s">
        <v>310</v>
      </c>
      <c r="L20" s="1" t="s">
        <v>310</v>
      </c>
      <c r="M20" s="1" t="s">
        <v>194</v>
      </c>
      <c r="N20" s="1" t="s">
        <v>194</v>
      </c>
      <c r="O20" s="1" t="s">
        <v>195</v>
      </c>
      <c r="P20" s="1" t="s">
        <v>196</v>
      </c>
      <c r="Q20" s="1" t="s">
        <v>197</v>
      </c>
      <c r="R20" s="1" t="s">
        <v>311</v>
      </c>
      <c r="S20" s="1" t="s">
        <v>199</v>
      </c>
      <c r="T20" s="1" t="s">
        <v>200</v>
      </c>
      <c r="U20" s="1" t="s">
        <v>201</v>
      </c>
    </row>
    <row r="21" s="1" customFormat="1" spans="1:21">
      <c r="A21" s="3">
        <v>18222568847</v>
      </c>
      <c r="B21" s="1" t="s">
        <v>312</v>
      </c>
      <c r="C21" s="1" t="s">
        <v>313</v>
      </c>
      <c r="D21" s="1" t="s">
        <v>314</v>
      </c>
      <c r="E21" s="1" t="s">
        <v>315</v>
      </c>
      <c r="F21" s="1" t="s">
        <v>267</v>
      </c>
      <c r="G21" s="1" t="s">
        <v>190</v>
      </c>
      <c r="H21" s="1" t="s">
        <v>191</v>
      </c>
      <c r="I21" s="1" t="s">
        <v>316</v>
      </c>
      <c r="J21" s="1" t="s">
        <v>30</v>
      </c>
      <c r="K21" s="1" t="s">
        <v>317</v>
      </c>
      <c r="L21" s="1" t="s">
        <v>317</v>
      </c>
      <c r="M21" s="1" t="s">
        <v>194</v>
      </c>
      <c r="N21" s="1" t="s">
        <v>194</v>
      </c>
      <c r="O21" s="1" t="s">
        <v>195</v>
      </c>
      <c r="P21" s="1" t="s">
        <v>196</v>
      </c>
      <c r="Q21" s="1" t="s">
        <v>197</v>
      </c>
      <c r="R21" s="1" t="s">
        <v>318</v>
      </c>
      <c r="S21" s="1" t="s">
        <v>199</v>
      </c>
      <c r="T21" s="1" t="s">
        <v>200</v>
      </c>
      <c r="U21" s="1" t="s">
        <v>201</v>
      </c>
    </row>
    <row r="22" s="1" customFormat="1" spans="1:21">
      <c r="A22" s="3">
        <v>18216195100</v>
      </c>
      <c r="B22" s="1" t="s">
        <v>312</v>
      </c>
      <c r="C22" s="1" t="s">
        <v>319</v>
      </c>
      <c r="D22" s="1" t="s">
        <v>320</v>
      </c>
      <c r="E22" s="1" t="s">
        <v>321</v>
      </c>
      <c r="F22" s="1" t="s">
        <v>267</v>
      </c>
      <c r="G22" s="1" t="s">
        <v>190</v>
      </c>
      <c r="H22" s="1" t="s">
        <v>191</v>
      </c>
      <c r="I22" s="1" t="s">
        <v>322</v>
      </c>
      <c r="J22" s="1" t="s">
        <v>30</v>
      </c>
      <c r="K22" s="1" t="s">
        <v>323</v>
      </c>
      <c r="L22" s="1" t="s">
        <v>323</v>
      </c>
      <c r="M22" s="1" t="s">
        <v>194</v>
      </c>
      <c r="N22" s="1" t="s">
        <v>194</v>
      </c>
      <c r="O22" s="1" t="s">
        <v>195</v>
      </c>
      <c r="P22" s="1" t="s">
        <v>196</v>
      </c>
      <c r="Q22" s="1" t="s">
        <v>197</v>
      </c>
      <c r="R22" s="1" t="s">
        <v>324</v>
      </c>
      <c r="S22" s="1" t="s">
        <v>199</v>
      </c>
      <c r="T22" s="1" t="s">
        <v>200</v>
      </c>
      <c r="U22" s="1" t="s">
        <v>201</v>
      </c>
    </row>
    <row r="23" s="1" customFormat="1" spans="1:21">
      <c r="A23" s="3">
        <v>18153727148</v>
      </c>
      <c r="B23" s="1" t="s">
        <v>325</v>
      </c>
      <c r="C23" s="1" t="s">
        <v>326</v>
      </c>
      <c r="D23" s="1" t="s">
        <v>327</v>
      </c>
      <c r="E23" s="1" t="s">
        <v>328</v>
      </c>
      <c r="F23" s="1" t="s">
        <v>329</v>
      </c>
      <c r="G23" s="1" t="s">
        <v>190</v>
      </c>
      <c r="H23" s="1" t="s">
        <v>191</v>
      </c>
      <c r="I23" s="1" t="s">
        <v>330</v>
      </c>
      <c r="J23" s="1" t="s">
        <v>30</v>
      </c>
      <c r="K23" s="1" t="s">
        <v>331</v>
      </c>
      <c r="L23" s="1" t="s">
        <v>331</v>
      </c>
      <c r="M23" s="1" t="s">
        <v>194</v>
      </c>
      <c r="N23" s="1" t="s">
        <v>194</v>
      </c>
      <c r="O23" s="1" t="s">
        <v>195</v>
      </c>
      <c r="P23" s="1" t="s">
        <v>196</v>
      </c>
      <c r="Q23" s="1" t="s">
        <v>197</v>
      </c>
      <c r="R23" s="1" t="s">
        <v>332</v>
      </c>
      <c r="S23" s="1" t="s">
        <v>199</v>
      </c>
      <c r="T23" s="1" t="s">
        <v>200</v>
      </c>
      <c r="U23" s="1" t="s">
        <v>201</v>
      </c>
    </row>
    <row r="24" s="1" customFormat="1" spans="1:21">
      <c r="A24" s="3">
        <v>18113607868</v>
      </c>
      <c r="B24" s="1" t="s">
        <v>333</v>
      </c>
      <c r="C24" s="1" t="s">
        <v>334</v>
      </c>
      <c r="D24" s="1" t="s">
        <v>335</v>
      </c>
      <c r="E24" s="1" t="s">
        <v>336</v>
      </c>
      <c r="F24" s="1" t="s">
        <v>329</v>
      </c>
      <c r="G24" s="1" t="s">
        <v>190</v>
      </c>
      <c r="H24" s="1" t="s">
        <v>191</v>
      </c>
      <c r="I24" s="1" t="s">
        <v>337</v>
      </c>
      <c r="J24" s="1" t="s">
        <v>30</v>
      </c>
      <c r="K24" s="1" t="s">
        <v>338</v>
      </c>
      <c r="L24" s="1" t="s">
        <v>338</v>
      </c>
      <c r="M24" s="1" t="s">
        <v>194</v>
      </c>
      <c r="N24" s="1" t="s">
        <v>194</v>
      </c>
      <c r="O24" s="1" t="s">
        <v>195</v>
      </c>
      <c r="P24" s="1" t="s">
        <v>196</v>
      </c>
      <c r="Q24" s="1" t="s">
        <v>197</v>
      </c>
      <c r="R24" s="1" t="s">
        <v>339</v>
      </c>
      <c r="S24" s="1" t="s">
        <v>199</v>
      </c>
      <c r="T24" s="1" t="s">
        <v>200</v>
      </c>
      <c r="U24" s="1" t="s">
        <v>201</v>
      </c>
    </row>
    <row r="25" s="1" customFormat="1" spans="1:21">
      <c r="A25" s="3">
        <v>17984489543</v>
      </c>
      <c r="B25" s="1" t="s">
        <v>340</v>
      </c>
      <c r="C25" s="1" t="s">
        <v>341</v>
      </c>
      <c r="D25" s="1" t="s">
        <v>342</v>
      </c>
      <c r="E25" s="1" t="s">
        <v>343</v>
      </c>
      <c r="F25" s="1" t="s">
        <v>186</v>
      </c>
      <c r="G25" s="1" t="s">
        <v>190</v>
      </c>
      <c r="H25" s="1" t="s">
        <v>191</v>
      </c>
      <c r="I25" s="1" t="s">
        <v>344</v>
      </c>
      <c r="J25" s="1" t="s">
        <v>30</v>
      </c>
      <c r="K25" s="1" t="s">
        <v>345</v>
      </c>
      <c r="L25" s="1" t="s">
        <v>345</v>
      </c>
      <c r="M25" s="1" t="s">
        <v>194</v>
      </c>
      <c r="N25" s="1" t="s">
        <v>194</v>
      </c>
      <c r="O25" s="1" t="s">
        <v>195</v>
      </c>
      <c r="P25" s="1" t="s">
        <v>196</v>
      </c>
      <c r="Q25" s="1" t="s">
        <v>197</v>
      </c>
      <c r="R25" s="1" t="s">
        <v>346</v>
      </c>
      <c r="S25" s="1" t="s">
        <v>199</v>
      </c>
      <c r="T25" s="1" t="s">
        <v>200</v>
      </c>
      <c r="U25" s="1" t="s">
        <v>201</v>
      </c>
    </row>
    <row r="26" s="1" customFormat="1" spans="1:21">
      <c r="A26" s="3">
        <v>18237859269</v>
      </c>
      <c r="B26" s="1" t="s">
        <v>347</v>
      </c>
      <c r="C26" s="1" t="s">
        <v>348</v>
      </c>
      <c r="D26" s="1" t="s">
        <v>349</v>
      </c>
      <c r="E26" s="1" t="s">
        <v>350</v>
      </c>
      <c r="F26" s="1" t="s">
        <v>186</v>
      </c>
      <c r="G26" s="1" t="s">
        <v>190</v>
      </c>
      <c r="H26" s="1" t="s">
        <v>191</v>
      </c>
      <c r="I26" s="1" t="s">
        <v>351</v>
      </c>
      <c r="J26" s="1" t="s">
        <v>30</v>
      </c>
      <c r="K26" s="1" t="s">
        <v>352</v>
      </c>
      <c r="L26" s="1" t="s">
        <v>352</v>
      </c>
      <c r="M26" s="1" t="s">
        <v>194</v>
      </c>
      <c r="N26" s="1" t="s">
        <v>194</v>
      </c>
      <c r="O26" s="1" t="s">
        <v>195</v>
      </c>
      <c r="P26" s="1" t="s">
        <v>196</v>
      </c>
      <c r="Q26" s="1" t="s">
        <v>197</v>
      </c>
      <c r="R26" s="1" t="s">
        <v>353</v>
      </c>
      <c r="S26" s="1" t="s">
        <v>199</v>
      </c>
      <c r="T26" s="1" t="s">
        <v>200</v>
      </c>
      <c r="U26" s="1" t="s">
        <v>201</v>
      </c>
    </row>
    <row r="27" s="1" customFormat="1" spans="1:21">
      <c r="A27" s="3">
        <v>18150736872</v>
      </c>
      <c r="B27" s="1" t="s">
        <v>354</v>
      </c>
      <c r="C27" s="1" t="s">
        <v>355</v>
      </c>
      <c r="D27" s="1" t="s">
        <v>307</v>
      </c>
      <c r="E27" s="1" t="s">
        <v>356</v>
      </c>
      <c r="F27" s="1" t="s">
        <v>186</v>
      </c>
      <c r="G27" s="1" t="s">
        <v>190</v>
      </c>
      <c r="H27" s="1" t="s">
        <v>191</v>
      </c>
      <c r="I27" s="1" t="s">
        <v>357</v>
      </c>
      <c r="J27" s="1" t="s">
        <v>30</v>
      </c>
      <c r="K27" s="1" t="s">
        <v>358</v>
      </c>
      <c r="L27" s="1" t="s">
        <v>358</v>
      </c>
      <c r="M27" s="1" t="s">
        <v>194</v>
      </c>
      <c r="N27" s="1" t="s">
        <v>194</v>
      </c>
      <c r="O27" s="1" t="s">
        <v>195</v>
      </c>
      <c r="P27" s="1" t="s">
        <v>196</v>
      </c>
      <c r="Q27" s="1" t="s">
        <v>197</v>
      </c>
      <c r="R27" s="1" t="s">
        <v>359</v>
      </c>
      <c r="S27" s="1" t="s">
        <v>199</v>
      </c>
      <c r="T27" s="1" t="s">
        <v>200</v>
      </c>
      <c r="U27" s="1" t="s">
        <v>201</v>
      </c>
    </row>
    <row r="28" s="1" customFormat="1" spans="1:21">
      <c r="A28" s="3">
        <v>17973361200</v>
      </c>
      <c r="B28" s="1" t="s">
        <v>360</v>
      </c>
      <c r="C28" s="1" t="s">
        <v>361</v>
      </c>
      <c r="D28" s="1" t="s">
        <v>362</v>
      </c>
      <c r="E28" s="1" t="s">
        <v>363</v>
      </c>
      <c r="F28" s="1" t="s">
        <v>186</v>
      </c>
      <c r="G28" s="1" t="s">
        <v>190</v>
      </c>
      <c r="H28" s="1" t="s">
        <v>191</v>
      </c>
      <c r="I28" s="1" t="s">
        <v>364</v>
      </c>
      <c r="J28" s="1" t="s">
        <v>30</v>
      </c>
      <c r="K28" s="1" t="s">
        <v>365</v>
      </c>
      <c r="L28" s="1" t="s">
        <v>365</v>
      </c>
      <c r="M28" s="1" t="s">
        <v>194</v>
      </c>
      <c r="N28" s="1" t="s">
        <v>194</v>
      </c>
      <c r="O28" s="1" t="s">
        <v>195</v>
      </c>
      <c r="P28" s="1" t="s">
        <v>196</v>
      </c>
      <c r="Q28" s="1" t="s">
        <v>197</v>
      </c>
      <c r="R28" s="1" t="s">
        <v>366</v>
      </c>
      <c r="S28" s="1" t="s">
        <v>199</v>
      </c>
      <c r="T28" s="1" t="s">
        <v>200</v>
      </c>
      <c r="U28" s="1" t="s">
        <v>201</v>
      </c>
    </row>
    <row r="29" s="1" customFormat="1" spans="1:21">
      <c r="A29" s="3">
        <v>17937395505</v>
      </c>
      <c r="B29" s="1" t="s">
        <v>367</v>
      </c>
      <c r="C29" s="1" t="s">
        <v>368</v>
      </c>
      <c r="D29" s="1" t="s">
        <v>369</v>
      </c>
      <c r="E29" s="1" t="s">
        <v>370</v>
      </c>
      <c r="F29" s="1" t="s">
        <v>267</v>
      </c>
      <c r="G29" s="1" t="s">
        <v>190</v>
      </c>
      <c r="H29" s="1" t="s">
        <v>191</v>
      </c>
      <c r="I29" s="1" t="s">
        <v>371</v>
      </c>
      <c r="J29" s="1" t="s">
        <v>30</v>
      </c>
      <c r="K29" s="1" t="s">
        <v>372</v>
      </c>
      <c r="L29" s="1" t="s">
        <v>372</v>
      </c>
      <c r="M29" s="1" t="s">
        <v>194</v>
      </c>
      <c r="N29" s="1" t="s">
        <v>194</v>
      </c>
      <c r="O29" s="1" t="s">
        <v>195</v>
      </c>
      <c r="P29" s="1" t="s">
        <v>196</v>
      </c>
      <c r="Q29" s="1" t="s">
        <v>197</v>
      </c>
      <c r="R29" s="1" t="s">
        <v>373</v>
      </c>
      <c r="S29" s="1" t="s">
        <v>199</v>
      </c>
      <c r="T29" s="1" t="s">
        <v>200</v>
      </c>
      <c r="U29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2022-07-09T01:05:24Z</dcterms:created>
  <dcterms:modified xsi:type="dcterms:W3CDTF">2022-07-09T01:15:32Z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08B16E2558CB40A6946F7AB5A52BF392</vt:lpwstr>
  </property>
  <property fmtid="{D5CDD505-2E9C-101B-9397-08002B2CF9AE}" pid="3" name="KSOProductBuildVer">
    <vt:lpwstr>2052-11.1.0.11830</vt:lpwstr>
  </property>
</Properties>
</file>