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<sst xmlns="http://schemas.openxmlformats.org/spreadsheetml/2006/main" count="363" uniqueCount="155">
  <si>
    <t>去哪儿网酒店预付对账单</t>
  </si>
  <si>
    <t>供应商名称：</t>
  </si>
  <si>
    <t>汇趣住</t>
  </si>
  <si>
    <t>结算周期：</t>
  </si>
  <si>
    <t>2022-07-08至2022-07-09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</si>
  <si>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</si>
  <si>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</si>
  <si>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</si>
  <si>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</si>
  <si>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</si>
  <si>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</si>
  <si>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</si>
  <si>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</si>
  <si>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</si>
  <si>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</si>
  <si>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</si>
  <si>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</si>
  <si>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</si>
  <si>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</si>
  <si>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</si>
  <si>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¥428.00</t>
  </si>
  <si>
    <t>¥57.00</t>
  </si>
  <si>
    <t>¥371.00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</si>
  <si>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</si>
  <si>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</si>
  <si>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</si>
  <si>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</si>
  <si>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</si>
  <si>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</si>
  <si>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</si>
  <si>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</si>
  <si>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</si>
  <si>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</si>
  <si>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</si>
  <si>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</si>
  <si>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</si>
  <si>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</si>
  <si>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</si>
  <si>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</si>
  <si>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</si>
  <si>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</si>
  <si>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</si>
  <si>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</si>
  <si>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</si>
  <si>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</si>
  <si>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</si>
  <si>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</si>
  <si>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</si>
  <si>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</si>
  <si>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</si>
  <si>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</si>
  <si>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</si>
  <si>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</si>
  <si>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</si>
  <si>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</si>
  <si>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</si>
  <si>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</si>
  <si>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</si>
  <si>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</si>
  <si>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</si>
  <si>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</si>
  <si>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</si>
  <si>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</si>
  <si>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</si>
  <si>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</si>
  <si>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</si>
  <si>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</si>
  <si>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</si>
  <si>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</si>
  <si>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</si>
  <si>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103052700138</t>
  </si>
  <si>
    <t>酒店预付</t>
  </si>
  <si>
    <t>否</t>
  </si>
  <si>
    <t>普通</t>
  </si>
  <si>
    <t>321293044</t>
  </si>
  <si>
    <t>成都禾晨花园酒店</t>
  </si>
  <si>
    <t>1639468</t>
  </si>
  <si>
    <t>王维</t>
  </si>
  <si>
    <t>2022-07-08</t>
  </si>
  <si>
    <t>2022-07-09</t>
  </si>
  <si>
    <t>¥143.00</t>
  </si>
  <si>
    <t>¥19.00</t>
  </si>
  <si>
    <t>¥124.00</t>
  </si>
  <si>
    <t>禾晨商务标间</t>
  </si>
  <si>
    <t>WEBSITE</t>
  </si>
  <si>
    <t>103052746805</t>
  </si>
  <si>
    <t>348253841</t>
  </si>
  <si>
    <t>简阳金龙大酒店(天府国际机场店)</t>
  </si>
  <si>
    <t>王安伟</t>
  </si>
  <si>
    <t>¥150.00</t>
  </si>
  <si>
    <t>¥20.00</t>
  </si>
  <si>
    <t>¥130.00</t>
  </si>
  <si>
    <t>传统大床房</t>
  </si>
  <si>
    <t>103052975423</t>
  </si>
  <si>
    <t>384498807</t>
  </si>
  <si>
    <t>布丁严选酒店(杭州西湖黄龙浙大店)</t>
  </si>
  <si>
    <t>卢森涛</t>
  </si>
  <si>
    <t>¥135.00</t>
  </si>
  <si>
    <t>¥18.00</t>
  </si>
  <si>
    <t>¥117.00</t>
  </si>
  <si>
    <t>惠选房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</si>
  <si>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</si>
  <si>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</si>
  <si>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</si>
  <si>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</si>
  <si>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</si>
  <si>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</si>
  <si>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</si>
  <si>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</si>
  <si>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</si>
  <si>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</si>
  <si>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</si>
  <si>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A220711110722481</t>
  </si>
  <si>
    <r>
      <t>总计：</t>
    </r>
    <r>
      <rPr>
        <sz val="10"/>
        <rFont val="Arial"/>
        <charset val="134"/>
      </rPr>
      <t>371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</si>
  <si>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</si>
  <si>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</si>
  <si>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</si>
  <si>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</si>
  <si>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</si>
  <si>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</si>
  <si>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</si>
  <si>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</si>
  <si>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</si>
  <si>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</si>
  <si>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</si>
  <si>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</si>
  <si>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</si>
  <si>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</si>
  <si>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</si>
  <si>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</si>
  <si>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</si>
  <si>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2614713</t>
  </si>
  <si>
    <t>--</t>
  </si>
  <si>
    <t>117.00</t>
  </si>
  <si>
    <t>RMB</t>
  </si>
  <si>
    <t>0</t>
  </si>
  <si>
    <t>0.00</t>
  </si>
  <si>
    <t>汇趣住国内直连</t>
  </si>
  <si>
    <t>01.011247</t>
  </si>
  <si>
    <t>2022-07-08 11:21:55</t>
  </si>
  <si>
    <t>直连</t>
  </si>
  <si>
    <t>2614724</t>
  </si>
  <si>
    <t>简阳金龙大酒店</t>
  </si>
  <si>
    <t>130.00</t>
  </si>
  <si>
    <t>2022-07-08 11:29:49</t>
  </si>
  <si>
    <t>103052889050</t>
  </si>
  <si>
    <t>2614852</t>
  </si>
  <si>
    <t>雅斯特国际酒店(南宁金湖广场发展大厦店)</t>
  </si>
  <si>
    <t>陆明广</t>
  </si>
  <si>
    <t>2022-07-10</t>
  </si>
  <si>
    <t>530.00</t>
  </si>
  <si>
    <t>2022-07-08 13:56:38</t>
  </si>
  <si>
    <t>2614866</t>
  </si>
  <si>
    <t>124.00</t>
  </si>
  <si>
    <t>2022-07-08 14:06:44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</si>
</sst>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customHeight="1" spans="1:32">
      <c r="A5" s="10" t="s">
        <v>101</v>
      </c>
      <c r="B5" s="10"/>
      <c r="C5" s="10" t="s">
        <v>102</v>
      </c>
      <c r="D5" s="10"/>
      <c r="E5" s="10"/>
      <c r="F5" s="10"/>
      <c r="G5" s="10" t="s">
        <v>102</v>
      </c>
      <c r="H5" s="10" t="s">
        <v>102</v>
      </c>
      <c r="I5" s="10" t="s">
        <v>102</v>
      </c>
      <c r="J5" s="10" t="s">
        <v>102</v>
      </c>
      <c r="K5" s="10" t="s">
        <v>102</v>
      </c>
      <c r="L5" s="10" t="s">
        <v>102</v>
      </c>
      <c r="M5" s="10" t="s">
        <v>102</v>
      </c>
      <c r="N5" s="10" t="s">
        <v>102</v>
      </c>
      <c r="O5" s="10" t="s">
        <v>102</v>
      </c>
      <c r="P5" s="10" t="s">
        <v>102</v>
      </c>
      <c r="Q5" s="10"/>
      <c r="R5" s="13" t="s">
        <v>20</v>
      </c>
      <c r="S5" s="13" t="s">
        <v>19</v>
      </c>
      <c r="T5" s="10" t="s">
        <v>102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102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9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124</v>
      </c>
      <c r="E2" t="str">
        <f>VLOOKUP(A2,HOP!A:L,12,0)</f>
        <v>124.00</v>
      </c>
      <c r="F2" t="str">
        <f>VLOOKUP(A2,HOP!A:C,3,0)</f>
        <v>2614866</v>
      </c>
      <c r="G2">
        <f>D2-E2</f>
        <v>0</v>
      </c>
      <c r="H2" t="str">
        <f>$H$1&amp;F2</f>
        <v>，2614866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130</v>
      </c>
      <c r="E3" t="str">
        <f>VLOOKUP(A3,HOP!A:L,12,0)</f>
        <v>130.00</v>
      </c>
      <c r="F3" t="str">
        <f>VLOOKUP(A3,HOP!A:C,3,0)</f>
        <v>2614724</v>
      </c>
      <c r="G3">
        <f>D3-E3</f>
        <v>0</v>
      </c>
      <c r="H3" t="str">
        <f>$H$1&amp;F3</f>
        <v>，2614724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117</v>
      </c>
      <c r="E4" t="str">
        <f>VLOOKUP(A4,HOP!A:L,12,0)</f>
        <v>117.00</v>
      </c>
      <c r="F4" t="str">
        <f>VLOOKUP(A4,HOP!A:C,3,0)</f>
        <v>2614713</v>
      </c>
      <c r="G4">
        <f>D4-E4</f>
        <v>0</v>
      </c>
      <c r="H4" t="str">
        <f>$H$1&amp;F4</f>
        <v>，2614713</v>
      </c>
      <c r="I4" t="str">
        <f>VLOOKUP(A4,HOP!A:U,21,0)</f>
        <v>直连</v>
      </c>
    </row>
    <row r="6" spans="4:4">
      <c r="D6" s="3">
        <f>SUM(D2:D5)</f>
        <v>371</v>
      </c>
    </row>
    <row r="7" ht="14.25" spans="4:4">
      <c r="D7" s="8" t="s">
        <v>22</v>
      </c>
    </row>
    <row r="11" spans="1:1">
      <c r="A11" t="s">
        <v>112</v>
      </c>
    </row>
    <row r="12" spans="1:1">
      <c r="A12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</row>
    <row r="2" s="1" customFormat="1" spans="1:21">
      <c r="A2" s="1" t="s">
        <v>93</v>
      </c>
      <c r="B2" s="1" t="s">
        <v>78</v>
      </c>
      <c r="C2" s="1" t="s">
        <v>131</v>
      </c>
      <c r="D2" s="1" t="s">
        <v>95</v>
      </c>
      <c r="E2" s="1" t="s">
        <v>96</v>
      </c>
      <c r="F2" s="1" t="s">
        <v>78</v>
      </c>
      <c r="G2" s="1" t="s">
        <v>79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</row>
    <row r="3" s="1" customFormat="1" spans="1:21">
      <c r="A3" s="1" t="s">
        <v>85</v>
      </c>
      <c r="B3" s="1" t="s">
        <v>78</v>
      </c>
      <c r="C3" s="1" t="s">
        <v>141</v>
      </c>
      <c r="D3" s="1" t="s">
        <v>142</v>
      </c>
      <c r="E3" s="1" t="s">
        <v>88</v>
      </c>
      <c r="F3" s="1" t="s">
        <v>78</v>
      </c>
      <c r="G3" s="1" t="s">
        <v>79</v>
      </c>
      <c r="H3" s="1" t="s">
        <v>132</v>
      </c>
      <c r="I3" s="1" t="s">
        <v>143</v>
      </c>
      <c r="J3" s="1" t="s">
        <v>134</v>
      </c>
      <c r="K3" s="1" t="s">
        <v>143</v>
      </c>
      <c r="L3" s="1" t="s">
        <v>143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144</v>
      </c>
      <c r="S3" s="1" t="s">
        <v>72</v>
      </c>
      <c r="T3" s="1" t="s">
        <v>34</v>
      </c>
      <c r="U3" s="1" t="s">
        <v>140</v>
      </c>
    </row>
    <row r="4" s="1" customFormat="1" spans="1:21">
      <c r="A4" s="1" t="s">
        <v>145</v>
      </c>
      <c r="B4" s="1" t="s">
        <v>78</v>
      </c>
      <c r="C4" s="1" t="s">
        <v>146</v>
      </c>
      <c r="D4" s="1" t="s">
        <v>147</v>
      </c>
      <c r="E4" s="1" t="s">
        <v>148</v>
      </c>
      <c r="F4" s="1" t="s">
        <v>78</v>
      </c>
      <c r="G4" s="1" t="s">
        <v>149</v>
      </c>
      <c r="H4" s="1" t="s">
        <v>132</v>
      </c>
      <c r="I4" s="1" t="s">
        <v>150</v>
      </c>
      <c r="J4" s="1" t="s">
        <v>134</v>
      </c>
      <c r="K4" s="1" t="s">
        <v>150</v>
      </c>
      <c r="L4" s="1" t="s">
        <v>150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151</v>
      </c>
      <c r="S4" s="1" t="s">
        <v>72</v>
      </c>
      <c r="T4" s="1" t="s">
        <v>34</v>
      </c>
      <c r="U4" s="1" t="s">
        <v>140</v>
      </c>
    </row>
    <row r="5" s="1" customFormat="1" spans="1:21">
      <c r="A5" s="1" t="s">
        <v>70</v>
      </c>
      <c r="B5" s="1" t="s">
        <v>78</v>
      </c>
      <c r="C5" s="1" t="s">
        <v>152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132</v>
      </c>
      <c r="I5" s="1" t="s">
        <v>153</v>
      </c>
      <c r="J5" s="1" t="s">
        <v>134</v>
      </c>
      <c r="K5" s="1" t="s">
        <v>153</v>
      </c>
      <c r="L5" s="1" t="s">
        <v>153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154</v>
      </c>
      <c r="S5" s="1" t="s">
        <v>72</v>
      </c>
      <c r="T5" s="1" t="s">
        <v>34</v>
      </c>
      <c r="U5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2022-07-11T03:09:03Z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4825CBA085434868A6D1ED27FE364E91</vt:lpwstr>
  </property>
</Properties>
</file>