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<sst xmlns="http://schemas.openxmlformats.org/spreadsheetml/2006/main" count="1033" uniqueCount="412">
  <si>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</si>
  <si>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</si>
  <si>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</si>
  <si>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</si>
  <si>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</si>
  <si>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</si>
  <si>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</si>
  <si>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</si>
  <si>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</si>
  <si>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</si>
  <si>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</si>
  <si>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</si>
  <si>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</si>
  <si>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</si>
  <si>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</si>
  <si>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</si>
  <si>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</si>
  <si>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</si>
  <si>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</si>
  <si>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</si>
  <si>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</si>
  <si>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</si>
  <si>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</si>
  <si>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</si>
  <si>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</si>
  <si>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17523574605	</t>
  </si>
  <si>
    <t>Ctrip</t>
  </si>
  <si>
    <t>正常</t>
  </si>
  <si>
    <t>[克利尔沃特海滩]克利尔沃特海滩假日酒店&amp;套房(Holiday Inn Hotel &amp; Suites Clearwater Beach, an Ihg Hotel)(17585189)</t>
  </si>
  <si>
    <t>标准房&lt;2人入住&gt;&lt;不退款&gt;</t>
  </si>
  <si>
    <t>USD</t>
  </si>
  <si>
    <t>Puskarich/Joseph L</t>
  </si>
  <si>
    <t>CA6352220711USD-W</t>
  </si>
  <si>
    <t>未提现</t>
  </si>
  <si>
    <t>携程开票</t>
  </si>
  <si>
    <t xml:space="preserve">	</t>
  </si>
  <si>
    <t xml:space="preserve">23222689	</t>
  </si>
  <si>
    <t xml:space="preserve">17889680601	</t>
  </si>
  <si>
    <t>[布莱克浦]大都会酒店(The Metropole Hotel)(25556535)</t>
  </si>
  <si>
    <t>标准双人房&lt;不退款&gt;&lt;2人入住&gt;</t>
  </si>
  <si>
    <t>PAILING/THOMAS</t>
  </si>
  <si>
    <t xml:space="preserve">2536011	</t>
  </si>
  <si>
    <t xml:space="preserve">RL11852347	</t>
  </si>
  <si>
    <t xml:space="preserve">17892567940	</t>
  </si>
  <si>
    <t>[多伦多]多伦多中心假日酒店(Holiday Inn Toronto Downtown Centre, an Ihg Hotel)(8721625)</t>
  </si>
  <si>
    <t>SEE/YI SHAN,BAY/SIEW ENG</t>
  </si>
  <si>
    <t xml:space="preserve">2538234	</t>
  </si>
  <si>
    <t xml:space="preserve">41757028	</t>
  </si>
  <si>
    <t xml:space="preserve">17908046623	</t>
  </si>
  <si>
    <t>[赫默尔亨普斯特德]谢迪希庄园酒店(Shendish Manor Hotel)(39510992)</t>
  </si>
  <si>
    <t>标准双人间&lt;不退款&gt;&lt;2人入住&gt;</t>
  </si>
  <si>
    <t>Oguducu/Sharon</t>
  </si>
  <si>
    <t xml:space="preserve">2543286	</t>
  </si>
  <si>
    <t xml:space="preserve">RL11897182	</t>
  </si>
  <si>
    <t xml:space="preserve">17996059167	</t>
  </si>
  <si>
    <t>[多特蒙德]怡东酒店(Hotel Excelsior)(39486331)</t>
  </si>
  <si>
    <t>舒适双人间&lt;2人入住&gt;&lt;不退款&gt;</t>
  </si>
  <si>
    <t>Germannn/Antonia,Stapel/Fabienne</t>
  </si>
  <si>
    <t xml:space="preserve">2564065	</t>
  </si>
  <si>
    <t xml:space="preserve">EXPEDIA_1948462572	</t>
  </si>
  <si>
    <t xml:space="preserve">18035638563	</t>
  </si>
  <si>
    <t>[威斯敏斯特城]皇家霍斯嘉德斯酒店(The Royal Horseguards Hotel)(8719821)</t>
  </si>
  <si>
    <t>标准双人床房&lt;2人入住&gt;&lt;不退款&gt;&lt;早餐&gt;</t>
  </si>
  <si>
    <t>Leopard/Lewis,Leopard/Anna</t>
  </si>
  <si>
    <t xml:space="preserve">134297178	</t>
  </si>
  <si>
    <t xml:space="preserve">18038989578	</t>
  </si>
  <si>
    <t>[贝尔蒙特]贝尔蒙智选假日套房酒店(Holiday Inn Express Hotel &amp; Suites Belmont, an Ihg Hotel)(17488850)</t>
  </si>
  <si>
    <t>2张大床房(至少连住2晚及以上)&lt;2人入住&gt;&lt;不退款&gt;&lt;早餐&gt;</t>
  </si>
  <si>
    <t>Daung/Dennis A</t>
  </si>
  <si>
    <t xml:space="preserve">48871895	</t>
  </si>
  <si>
    <t xml:space="preserve">18044033883	</t>
  </si>
  <si>
    <t>[洛杉矶]好莱坞罗斯福酒店(The Hollywood Roosevelt)(16071113)</t>
  </si>
  <si>
    <t>高级特大床房&lt;2人入住&gt;&lt;不退款&gt;</t>
  </si>
  <si>
    <t>Brown/Brandon</t>
  </si>
  <si>
    <t xml:space="preserve">64688SE130756	</t>
  </si>
  <si>
    <t xml:space="preserve">18063240392	</t>
  </si>
  <si>
    <t>[拉普拉普]宿雾迈瑞柏高碧海度假村(Bluewater Maribago Beach Resort Cebu)(8076309)</t>
  </si>
  <si>
    <t>豪华房(至少连住2晚及以上)&lt;3人入住&gt;&lt;不退款&gt;&lt;早餐&gt;</t>
  </si>
  <si>
    <t>Sangchul/Yu,Sangchul/Yu,Sangchul/Yu</t>
  </si>
  <si>
    <t xml:space="preserve">2578984	</t>
  </si>
  <si>
    <t xml:space="preserve">98287	</t>
  </si>
  <si>
    <t xml:space="preserve">18091956914	</t>
  </si>
  <si>
    <t>[班戈]商场乡村酒店(Country Inn at The Mall)(39544490)</t>
  </si>
  <si>
    <t>豪华客房2张双人床(至少连住2晚及以上)&lt;2人入住&gt;&lt;不退款&gt;&lt;早餐&gt;</t>
  </si>
  <si>
    <t>Morrissey/Michael</t>
  </si>
  <si>
    <t xml:space="preserve">33455034	</t>
  </si>
  <si>
    <t xml:space="preserve">18167093550	</t>
  </si>
  <si>
    <t>[朱庇特]朱庇特海滨酒店(Jupiter Waterfront Inn)(40073301)</t>
  </si>
  <si>
    <t>水景套房&lt;不退款&gt;&lt;2人入住&gt;</t>
  </si>
  <si>
    <t>mccloskey/melissa</t>
  </si>
  <si>
    <t xml:space="preserve">2597854	</t>
  </si>
  <si>
    <t xml:space="preserve">16180SE024167	</t>
  </si>
  <si>
    <t xml:space="preserve">18210691404	</t>
  </si>
  <si>
    <t>[会安]桑树系列玛瑞娜丝绸(Mulberry Collection Silk Marina)(8980611)</t>
  </si>
  <si>
    <t>豪华房-有窗户&lt;2人入住&gt;&lt;不退款&gt;&lt;早餐&gt;</t>
  </si>
  <si>
    <t>Son/Yuna</t>
  </si>
  <si>
    <t xml:space="preserve">2603504	</t>
  </si>
  <si>
    <t xml:space="preserve">1071747	</t>
  </si>
  <si>
    <t xml:space="preserve">18225063572	</t>
  </si>
  <si>
    <t>[迈尔斯堡]迈尔斯堡倾城套房酒店(Allure Suites of Fort Myers)(39958399)</t>
  </si>
  <si>
    <t>1卧室套房&lt;2人入住&gt;&lt;不退款&gt;</t>
  </si>
  <si>
    <t>Alarcon/Andres raul</t>
  </si>
  <si>
    <t xml:space="preserve">59135	</t>
  </si>
  <si>
    <t xml:space="preserve">18231844580	</t>
  </si>
  <si>
    <t>[维罗纳]转石娱乐场度假酒店(Turning Stone Resort and Casino)(42723402)</t>
  </si>
  <si>
    <t>豪华客房2张双人床（酒店）&lt;不退款&gt;&lt;2人入住&gt;</t>
  </si>
  <si>
    <t>Abrams /Charles edward,Donnelly /dennis ,donnelly/edward,abrams/charles</t>
  </si>
  <si>
    <t xml:space="preserve">2605978	</t>
  </si>
  <si>
    <t xml:space="preserve">687464960	</t>
  </si>
  <si>
    <t xml:space="preserve">18237336105	</t>
  </si>
  <si>
    <t>[圣保罗]坦加拉宫殿 - 欧特克精选酒店(Palácio Tangará - an Oetker Collection Hotel)(39511442)</t>
  </si>
  <si>
    <t>高级套房&lt;不退款&gt;&lt;2人入住&gt;</t>
  </si>
  <si>
    <t>Rego/Daniele Alves</t>
  </si>
  <si>
    <t xml:space="preserve">2606632	</t>
  </si>
  <si>
    <t xml:space="preserve">71153SE062075	</t>
  </si>
  <si>
    <t xml:space="preserve">18237874724	</t>
  </si>
  <si>
    <t>[纽约]庞德时代酒店(Pod Times Square)(46890036)</t>
  </si>
  <si>
    <t>全庞德房&lt;不退款&gt;&lt;2人入住&gt;</t>
  </si>
  <si>
    <t>Carter/Jonathan,Kenney/Matt</t>
  </si>
  <si>
    <t>取消</t>
  </si>
  <si>
    <t xml:space="preserve">18260239574	</t>
  </si>
  <si>
    <t>[基拉戈]基拉戈旅店(Key Largo Inn)(40022839)</t>
  </si>
  <si>
    <t>特大床房(至少连住2晚及以上)&lt;2人入住&gt;&lt;不退款&gt;&lt;早餐&gt;</t>
  </si>
  <si>
    <t>Sade/Victoria</t>
  </si>
  <si>
    <t xml:space="preserve">18278089976	</t>
  </si>
  <si>
    <t>[曼谷]维瓦花园服务公寓(Viva Garden Serviced Residence)(21434033)</t>
  </si>
  <si>
    <t>高级一室房&lt;2人入住&gt;&lt;不退款&gt;</t>
  </si>
  <si>
    <t>Sriphan/Saichon</t>
  </si>
  <si>
    <t xml:space="preserve">18285452535	</t>
  </si>
  <si>
    <t>[丹戎槟榔]岛阿斯顿丹戎槟榔酒店&amp;会议中心(Aston Tanjung Pinang Hotel &amp; Conference Center)(8501677)</t>
  </si>
  <si>
    <t>高级房&lt;2人入住&gt;&lt;不退款&gt;</t>
  </si>
  <si>
    <t>HIDAYATULLAH/MOCH TAUFIK</t>
  </si>
  <si>
    <t xml:space="preserve">18293152662	</t>
  </si>
  <si>
    <t>[西米谷]豪华维斯塔酒店(Grand Vista Hotel)(40012543)</t>
  </si>
  <si>
    <t>豪华特大床房(至少连住2晚及以上)&lt;2人入住&gt;&lt;不退款&gt;</t>
  </si>
  <si>
    <t>Barrow/Darin</t>
  </si>
  <si>
    <t xml:space="preserve">305999	</t>
  </si>
  <si>
    <t xml:space="preserve">17736851238	</t>
  </si>
  <si>
    <t>调整</t>
  </si>
  <si>
    <t>[华欣]华欣马拉喀什度假村及水疗中心 (SHA Plus+)(Marrakesh Hua Hin Resort &amp; Spa (SHA Plus+))(23861712)</t>
  </si>
  <si>
    <t>池景精致套房Q(至少连住2晚及以上)&lt;2人入住&gt;&lt;不退款&gt;&lt;早餐&gt;</t>
  </si>
  <si>
    <t>Noppaboon/Narunpak</t>
  </si>
  <si>
    <t xml:space="preserve">2490252	</t>
  </si>
  <si>
    <t>退单</t>
  </si>
  <si>
    <t xml:space="preserve">18306312037	</t>
  </si>
  <si>
    <t>[Sariharjo]日惹阿兰娜会议酒店(The Alana Hotel &amp; Convention Center Yogyakarta)(16130577)</t>
  </si>
  <si>
    <t>豪华房(双人床或双床)&lt;2人入住&gt;&lt;不退款&gt;</t>
  </si>
  <si>
    <t>KESTRIA/RIA</t>
  </si>
  <si>
    <t xml:space="preserve">2612619	</t>
  </si>
  <si>
    <t xml:space="preserve">18314796237	</t>
  </si>
  <si>
    <t>[曼谷]素坤逸路8号希望之地酒店(Hope Land Hotel Sukhumvit 8)(21428120)</t>
  </si>
  <si>
    <t>高级大床房&lt;2人入住&gt;&lt;不退款&gt;</t>
  </si>
  <si>
    <t>Yoon/Ik byung</t>
  </si>
  <si>
    <t xml:space="preserve">Acknowledged	</t>
  </si>
  <si>
    <t xml:space="preserve">18314804043	</t>
  </si>
  <si>
    <t>Raharjo/Danar</t>
  </si>
  <si>
    <t xml:space="preserve">18318196653	</t>
  </si>
  <si>
    <t>[曼谷]盛泰澜曼谷拉普崂中央广场酒店 (SHA Plus+)(Centara Grand at Central Plaza Ladprao Bangkok (SHA Plus+))(46890029)</t>
  </si>
  <si>
    <t>豪华特大床房&lt;2人入住&gt;&lt;不退款&gt;</t>
  </si>
  <si>
    <t>Malagan/Iladda</t>
  </si>
  <si>
    <t xml:space="preserve">18319934705	</t>
  </si>
  <si>
    <t>[费耶特维尔]费耶特维尔布拉格堡区华美达广场酒店(Ramada Plaza by Wyndham Fayetteville Fort Bragg Area)(17524778)</t>
  </si>
  <si>
    <t>客房, 2 张双人床房&lt;2人入住&gt;&lt;不退款&gt;</t>
  </si>
  <si>
    <t>Otieno/Rodgers</t>
  </si>
  <si>
    <t xml:space="preserve">80808ED116352	</t>
  </si>
  <si>
    <t xml:space="preserve">18320519241	</t>
  </si>
  <si>
    <t xml:space="preserve">EXP-1972790781	</t>
  </si>
  <si>
    <t xml:space="preserve">18326645333	</t>
  </si>
  <si>
    <t>[波德申]迪克森海中天港口(Avillion Port Dickson)(8981951)</t>
  </si>
  <si>
    <t>水上小屋&lt;2人入住&gt;&lt;不退款&gt;</t>
  </si>
  <si>
    <t>A Aziz/Azrizam</t>
  </si>
  <si>
    <t xml:space="preserve">299439	</t>
  </si>
  <si>
    <t xml:space="preserve">18333164073	</t>
  </si>
  <si>
    <t>Kamarulzaman/Amira</t>
  </si>
  <si>
    <t xml:space="preserve">299488	</t>
  </si>
  <si>
    <t xml:space="preserve">18341174347	</t>
  </si>
  <si>
    <t>[兰开斯特]兰开斯特旅馆(Lancaster Inn)(39515278)</t>
  </si>
  <si>
    <t>标准间1张大床&lt;不退款&gt;&lt;2人入住&gt;</t>
  </si>
  <si>
    <t>Partida/Brittany</t>
  </si>
  <si>
    <t xml:space="preserve">17857955	</t>
  </si>
  <si>
    <t xml:space="preserve">18344251602	</t>
  </si>
  <si>
    <t>[Castle]丽亭加的夫酒店(Park Plaza Cardiff)(39493716)</t>
  </si>
  <si>
    <t>高级房间&lt;不退款&gt;&lt;2人入住&gt;</t>
  </si>
  <si>
    <t>Griffiths/Jack</t>
  </si>
  <si>
    <t xml:space="preserve">2616179	</t>
  </si>
  <si>
    <t xml:space="preserve">0030625881	</t>
  </si>
  <si>
    <t>，</t>
  </si>
  <si>
    <t>本期收回115</t>
  </si>
  <si>
    <t>A220711101000481</t>
  </si>
  <si>
    <t>A220711101217481</t>
  </si>
  <si>
    <t>A220711101305481</t>
  </si>
  <si>
    <t>USD / THB 当前参考汇率: 35.91</t>
  </si>
  <si>
    <t>总计： 6886 USD/
247276.26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</si>
  <si>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</si>
  <si>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</si>
  <si>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</si>
  <si>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</si>
  <si>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</si>
  <si>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</si>
  <si>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</si>
  <si>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</si>
  <si>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</si>
  <si>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</si>
  <si>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</si>
  <si>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</si>
  <si>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</si>
  <si>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</si>
  <si>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</si>
  <si>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</si>
  <si>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</si>
  <si>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</si>
  <si>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</si>
  <si>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2441741</t>
  </si>
  <si>
    <t>克利尔沃特海滩假日酒店&amp;套房</t>
  </si>
  <si>
    <t>Puskarich Joseph L</t>
  </si>
  <si>
    <t>2022-07-01</t>
  </si>
  <si>
    <t>2022-07-05</t>
  </si>
  <si>
    <t>退房日周结</t>
  </si>
  <si>
    <t>5008.45</t>
  </si>
  <si>
    <t>792.00</t>
  </si>
  <si>
    <t>0</t>
  </si>
  <si>
    <t>0.00</t>
  </si>
  <si>
    <t>携程国际直连(CIT)</t>
  </si>
  <si>
    <t>01.011176</t>
  </si>
  <si>
    <t>2022-03-01 06:33:45</t>
  </si>
  <si>
    <t>否</t>
  </si>
  <si>
    <t>汇智国际旅游发展有限公司</t>
  </si>
  <si>
    <t>直连</t>
  </si>
  <si>
    <t>2022-05-04</t>
  </si>
  <si>
    <t>2536011</t>
  </si>
  <si>
    <t>大都会酒店</t>
  </si>
  <si>
    <t>PAILING THOMAS</t>
  </si>
  <si>
    <t>2022-07-08</t>
  </si>
  <si>
    <t>2022-07-09</t>
  </si>
  <si>
    <t>668.97</t>
  </si>
  <si>
    <t>101.00</t>
  </si>
  <si>
    <t>2022-05-04 03:34:04</t>
  </si>
  <si>
    <t>2022-05-05</t>
  </si>
  <si>
    <t>2538234</t>
  </si>
  <si>
    <t>多伦多中心假日酒店</t>
  </si>
  <si>
    <t>SEE YI SHAN,BAY SIEW ENG</t>
  </si>
  <si>
    <t>2022-07-03</t>
  </si>
  <si>
    <t>2022-07-06</t>
  </si>
  <si>
    <t>3339.25</t>
  </si>
  <si>
    <t>504.00</t>
  </si>
  <si>
    <t>2022-05-05 13:18:15</t>
  </si>
  <si>
    <t>2022-05-09</t>
  </si>
  <si>
    <t>2543286</t>
  </si>
  <si>
    <t>谢迪希庄园高尔夫球酒店</t>
  </si>
  <si>
    <t>Oguducu Sharon</t>
  </si>
  <si>
    <t>2022-07-10</t>
  </si>
  <si>
    <t>962.02</t>
  </si>
  <si>
    <t>144.00</t>
  </si>
  <si>
    <t>2022-05-09 00:54:22</t>
  </si>
  <si>
    <t>2022-05-26</t>
  </si>
  <si>
    <t>2564065</t>
  </si>
  <si>
    <t>埃克塞尔西奥诺沃姆酒店</t>
  </si>
  <si>
    <t>Germannn Antonia,Stapel Fabienne</t>
  </si>
  <si>
    <t>355.51</t>
  </si>
  <si>
    <t>53.00</t>
  </si>
  <si>
    <t>2022-05-26 01:30:30</t>
  </si>
  <si>
    <t>2022-06-01</t>
  </si>
  <si>
    <t>2572944</t>
  </si>
  <si>
    <t>皇家霍斯嘉德斯酒店?</t>
  </si>
  <si>
    <t>Leopard Lewis,Leopard Anna</t>
  </si>
  <si>
    <t>2520.89</t>
  </si>
  <si>
    <t>377.00</t>
  </si>
  <si>
    <t>2022-06-01 22:16:44</t>
  </si>
  <si>
    <t>2022-06-02</t>
  </si>
  <si>
    <t>2574057</t>
  </si>
  <si>
    <t>贝尔蒙智选假日套房酒店</t>
  </si>
  <si>
    <t>Daung Dennis A</t>
  </si>
  <si>
    <t>2022-07-04</t>
  </si>
  <si>
    <t>3162.73</t>
  </si>
  <si>
    <t>472.00</t>
  </si>
  <si>
    <t>2022-06-02 17:01:59</t>
  </si>
  <si>
    <t>2022-06-03</t>
  </si>
  <si>
    <t>2575005</t>
  </si>
  <si>
    <t>好莱坞罗斯福酒店</t>
  </si>
  <si>
    <t>Brown Brandon</t>
  </si>
  <si>
    <t>2449.58</t>
  </si>
  <si>
    <t>367.00</t>
  </si>
  <si>
    <t>2022-06-03 11:34:19</t>
  </si>
  <si>
    <t>2022-06-06</t>
  </si>
  <si>
    <t>2578984</t>
  </si>
  <si>
    <t>宿务迈瑞柏高碧海度假村</t>
  </si>
  <si>
    <t>Sangchul Yu,Sangchul Yu,Sangchul Yu</t>
  </si>
  <si>
    <t>1868.89</t>
  </si>
  <si>
    <t>280.00</t>
  </si>
  <si>
    <t>2022-06-07 12:46:03</t>
  </si>
  <si>
    <t>直采</t>
  </si>
  <si>
    <t>2022-06-11</t>
  </si>
  <si>
    <t>2585638</t>
  </si>
  <si>
    <t>商场乡村旅馆</t>
  </si>
  <si>
    <t>Morrissey Michael</t>
  </si>
  <si>
    <t>2447.28</t>
  </si>
  <si>
    <t>364.00</t>
  </si>
  <si>
    <t>2022-06-11 08:11:38</t>
  </si>
  <si>
    <t>2022-06-21</t>
  </si>
  <si>
    <t>2597854</t>
  </si>
  <si>
    <t>木星海滨酒店</t>
  </si>
  <si>
    <t>mccloskey melissa</t>
  </si>
  <si>
    <t>2958.10</t>
  </si>
  <si>
    <t>441.00</t>
  </si>
  <si>
    <t>2022-06-21 07:02:06</t>
  </si>
  <si>
    <t>2022-06-26</t>
  </si>
  <si>
    <t>2603504</t>
  </si>
  <si>
    <t>会安丝绸滨海度假酒店及水疗中心</t>
  </si>
  <si>
    <t>Son Yuna</t>
  </si>
  <si>
    <t>1019.19</t>
  </si>
  <si>
    <t>152.00</t>
  </si>
  <si>
    <t>2022-06-26 13:16:12</t>
  </si>
  <si>
    <t>2022-06-28</t>
  </si>
  <si>
    <t>2605050</t>
  </si>
  <si>
    <t>倾城套房酒店</t>
  </si>
  <si>
    <t>Alarcon Andres raul</t>
  </si>
  <si>
    <t>1194.06</t>
  </si>
  <si>
    <t>178.00</t>
  </si>
  <si>
    <t>2022-06-28 08:58:37</t>
  </si>
  <si>
    <t>2022-06-29</t>
  </si>
  <si>
    <t>2605978</t>
  </si>
  <si>
    <t>转石娱乐场度假酒店</t>
  </si>
  <si>
    <t>Abrams Charles edward,Donnelly dennis,donnelly edward,abrams charles</t>
  </si>
  <si>
    <t>2850.26</t>
  </si>
  <si>
    <t>424.00</t>
  </si>
  <si>
    <t>212.00</t>
  </si>
  <si>
    <t>-212</t>
  </si>
  <si>
    <t>-1425</t>
  </si>
  <si>
    <t>2022-06-29 07:02:15</t>
  </si>
  <si>
    <t>2606632</t>
  </si>
  <si>
    <t>坦加拉宫殿 - 欧特克精选酒店</t>
  </si>
  <si>
    <t>Rego Daniele Alves</t>
  </si>
  <si>
    <t>4356.05</t>
  </si>
  <si>
    <t>648.00</t>
  </si>
  <si>
    <t>2022-06-29 18:48:18</t>
  </si>
  <si>
    <t>2608835</t>
  </si>
  <si>
    <t>基耶拉尔戈旅馆 - 全面禁烟酒店</t>
  </si>
  <si>
    <t>Sade Victoria</t>
  </si>
  <si>
    <t>2022-07-02</t>
  </si>
  <si>
    <t>3492.94</t>
  </si>
  <si>
    <t>520.00</t>
  </si>
  <si>
    <t>2022-07-02 00:01:06</t>
  </si>
  <si>
    <t>2610328</t>
  </si>
  <si>
    <t>维瓦花园服务公寓</t>
  </si>
  <si>
    <t>Sriphan Saichon</t>
  </si>
  <si>
    <t>201.53</t>
  </si>
  <si>
    <t>30.00</t>
  </si>
  <si>
    <t>2022-07-03 23:40:11</t>
  </si>
  <si>
    <t>2610968</t>
  </si>
  <si>
    <t>阿斯顿丹戎槟榔酒店&amp;会议中心</t>
  </si>
  <si>
    <t>HIDAYATULLAH MOCH TAUFIK</t>
  </si>
  <si>
    <t>2022-07-07</t>
  </si>
  <si>
    <t>483.67</t>
  </si>
  <si>
    <t>72.00</t>
  </si>
  <si>
    <t>2022-07-04 17:41:51</t>
  </si>
  <si>
    <t>2611499</t>
  </si>
  <si>
    <t>正大远景宾馆</t>
  </si>
  <si>
    <t>Barrow Darin</t>
  </si>
  <si>
    <t>1625.08</t>
  </si>
  <si>
    <t>242.00</t>
  </si>
  <si>
    <t>2022-07-05 08:57:34</t>
  </si>
  <si>
    <t>2612619</t>
  </si>
  <si>
    <t xml:space="preserve">日惹阿兰娜会议酒店 </t>
  </si>
  <si>
    <t>KESTRIA RIA</t>
  </si>
  <si>
    <t>296.38</t>
  </si>
  <si>
    <t>44.00</t>
  </si>
  <si>
    <t>2022-07-06 11:49:44</t>
  </si>
  <si>
    <t>2613608</t>
  </si>
  <si>
    <t>素坤逸路8号希望之地酒店</t>
  </si>
  <si>
    <t>Yoon Ik byung</t>
  </si>
  <si>
    <t>215.16</t>
  </si>
  <si>
    <t>32.00</t>
  </si>
  <si>
    <t>2022-07-07 10:44:38</t>
  </si>
  <si>
    <t>2613628</t>
  </si>
  <si>
    <t>Raharjo Danar</t>
  </si>
  <si>
    <t>302.57</t>
  </si>
  <si>
    <t>45.00</t>
  </si>
  <si>
    <t>2022-07-07 10:47:00</t>
  </si>
  <si>
    <t>2613714</t>
  </si>
  <si>
    <t>盛泰澜拉普崂中央广场酒店</t>
  </si>
  <si>
    <t>Malagan Iladda</t>
  </si>
  <si>
    <t>564.80</t>
  </si>
  <si>
    <t>84.00</t>
  </si>
  <si>
    <t>2022-07-07 12:18:26</t>
  </si>
  <si>
    <t>2613924</t>
  </si>
  <si>
    <t>费耶特维尔布拉格堡区华美达广场酒店</t>
  </si>
  <si>
    <t>Otieno Rodgers</t>
  </si>
  <si>
    <t>847.20</t>
  </si>
  <si>
    <t>126.00</t>
  </si>
  <si>
    <t>2022-07-07 15:46:41</t>
  </si>
  <si>
    <t>2613996</t>
  </si>
  <si>
    <t>2022-07-07 17:37:45</t>
  </si>
  <si>
    <t>2614433</t>
  </si>
  <si>
    <t>迪克森海中天港口</t>
  </si>
  <si>
    <t>A Aziz Azrizam</t>
  </si>
  <si>
    <t>564.03</t>
  </si>
  <si>
    <t>2022-07-08 02:31:51</t>
  </si>
  <si>
    <t>2614997</t>
  </si>
  <si>
    <t>Kamarulzaman Amira</t>
  </si>
  <si>
    <t>2022-07-08 17:14:45</t>
  </si>
  <si>
    <t>2615716</t>
  </si>
  <si>
    <t>兰开斯特旅馆</t>
  </si>
  <si>
    <t>Partida Brittany</t>
  </si>
  <si>
    <t>456.40</t>
  </si>
  <si>
    <t>68.00</t>
  </si>
  <si>
    <t>2022-07-09 13:00:32</t>
  </si>
  <si>
    <t>2616179</t>
  </si>
  <si>
    <t>加地夫公园广场酒店</t>
  </si>
  <si>
    <t>Griffiths Jack</t>
  </si>
  <si>
    <t>1496.71</t>
  </si>
  <si>
    <t>223.00</t>
  </si>
  <si>
    <t>2022-07-09 21:26:22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</si>
</sst>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44743</v>
      </c>
      <c r="G2" s="6">
        <v>44747</v>
      </c>
      <c r="H2" s="4">
        <v>1</v>
      </c>
      <c r="I2" s="4">
        <v>4</v>
      </c>
      <c r="J2" s="4">
        <v>4</v>
      </c>
      <c r="K2" s="4" t="s">
        <v>30</v>
      </c>
      <c r="L2" s="4">
        <v>792</v>
      </c>
      <c r="M2" s="4">
        <v>792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44753</v>
      </c>
      <c r="T2" s="4" t="s">
        <v>34</v>
      </c>
      <c r="U2" s="4">
        <v>792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44750</v>
      </c>
      <c r="G3" s="6">
        <v>44751</v>
      </c>
      <c r="H3" s="4">
        <v>1</v>
      </c>
      <c r="I3" s="4">
        <v>1</v>
      </c>
      <c r="J3" s="4">
        <v>1</v>
      </c>
      <c r="K3" s="4" t="s">
        <v>30</v>
      </c>
      <c r="L3" s="4">
        <v>101</v>
      </c>
      <c r="M3" s="4">
        <v>101</v>
      </c>
      <c r="N3" s="4" t="s">
        <v>40</v>
      </c>
      <c r="O3" s="4" t="s">
        <v>32</v>
      </c>
      <c r="P3" s="4" t="s">
        <v>33</v>
      </c>
      <c r="Q3" s="4">
        <v>0</v>
      </c>
      <c r="R3" s="7">
        <v>44685</v>
      </c>
      <c r="S3" s="6">
        <v>44753</v>
      </c>
      <c r="T3" s="4" t="s">
        <v>34</v>
      </c>
      <c r="U3" s="4">
        <v>101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29</v>
      </c>
      <c r="F4" s="6">
        <v>44745</v>
      </c>
      <c r="G4" s="6">
        <v>44748</v>
      </c>
      <c r="H4" s="4">
        <v>1</v>
      </c>
      <c r="I4" s="4">
        <v>3</v>
      </c>
      <c r="J4" s="4">
        <v>3</v>
      </c>
      <c r="K4" s="4" t="s">
        <v>30</v>
      </c>
      <c r="L4" s="4">
        <v>504</v>
      </c>
      <c r="M4" s="4">
        <v>504</v>
      </c>
      <c r="N4" s="4" t="s">
        <v>45</v>
      </c>
      <c r="O4" s="4" t="s">
        <v>32</v>
      </c>
      <c r="P4" s="4" t="s">
        <v>33</v>
      </c>
      <c r="Q4" s="4">
        <v>0</v>
      </c>
      <c r="R4" s="7">
        <v>44686</v>
      </c>
      <c r="S4" s="6">
        <v>44753</v>
      </c>
      <c r="T4" s="4" t="s">
        <v>34</v>
      </c>
      <c r="U4" s="4">
        <v>504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44751</v>
      </c>
      <c r="G5" s="6">
        <v>44752</v>
      </c>
      <c r="H5" s="4">
        <v>1</v>
      </c>
      <c r="I5" s="4">
        <v>1</v>
      </c>
      <c r="J5" s="4">
        <v>1</v>
      </c>
      <c r="K5" s="4" t="s">
        <v>30</v>
      </c>
      <c r="L5" s="4">
        <v>144</v>
      </c>
      <c r="M5" s="4">
        <v>144</v>
      </c>
      <c r="N5" s="4" t="s">
        <v>51</v>
      </c>
      <c r="O5" s="4" t="s">
        <v>32</v>
      </c>
      <c r="P5" s="4" t="s">
        <v>33</v>
      </c>
      <c r="Q5" s="4">
        <v>0</v>
      </c>
      <c r="R5" s="7">
        <v>44690</v>
      </c>
      <c r="S5" s="6">
        <v>44753</v>
      </c>
      <c r="T5" s="4" t="s">
        <v>34</v>
      </c>
      <c r="U5" s="4">
        <v>144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44751</v>
      </c>
      <c r="G6" s="6">
        <v>44752</v>
      </c>
      <c r="H6" s="4">
        <v>1</v>
      </c>
      <c r="I6" s="4">
        <v>1</v>
      </c>
      <c r="J6" s="4">
        <v>1</v>
      </c>
      <c r="K6" s="4" t="s">
        <v>30</v>
      </c>
      <c r="L6" s="4">
        <v>53</v>
      </c>
      <c r="M6" s="4">
        <v>53</v>
      </c>
      <c r="N6" s="4" t="s">
        <v>57</v>
      </c>
      <c r="O6" s="4" t="s">
        <v>32</v>
      </c>
      <c r="P6" s="4" t="s">
        <v>33</v>
      </c>
      <c r="Q6" s="4">
        <v>0</v>
      </c>
      <c r="R6" s="7">
        <v>44707</v>
      </c>
      <c r="S6" s="6">
        <v>44753</v>
      </c>
      <c r="T6" s="4" t="s">
        <v>34</v>
      </c>
      <c r="U6" s="4">
        <v>53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44751</v>
      </c>
      <c r="G7" s="6">
        <v>44752</v>
      </c>
      <c r="H7" s="4">
        <v>1</v>
      </c>
      <c r="I7" s="4">
        <v>1</v>
      </c>
      <c r="J7" s="4">
        <v>1</v>
      </c>
      <c r="K7" s="4" t="s">
        <v>30</v>
      </c>
      <c r="L7" s="4">
        <v>377</v>
      </c>
      <c r="M7" s="4">
        <v>377</v>
      </c>
      <c r="N7" s="4" t="s">
        <v>63</v>
      </c>
      <c r="O7" s="4" t="s">
        <v>32</v>
      </c>
      <c r="P7" s="4" t="s">
        <v>33</v>
      </c>
      <c r="Q7" s="4">
        <v>0</v>
      </c>
      <c r="R7" s="7">
        <v>44713</v>
      </c>
      <c r="S7" s="6">
        <v>44753</v>
      </c>
      <c r="T7" s="4" t="s">
        <v>34</v>
      </c>
      <c r="U7" s="4">
        <v>377</v>
      </c>
      <c r="V7" s="4">
        <v>0</v>
      </c>
      <c r="W7" s="4">
        <v>0</v>
      </c>
      <c r="X7" s="4" t="s">
        <v>35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44743</v>
      </c>
      <c r="G8" s="6">
        <v>44746</v>
      </c>
      <c r="H8" s="4">
        <v>1</v>
      </c>
      <c r="I8" s="4">
        <v>3</v>
      </c>
      <c r="J8" s="4">
        <v>3</v>
      </c>
      <c r="K8" s="4" t="s">
        <v>30</v>
      </c>
      <c r="L8" s="4">
        <v>472</v>
      </c>
      <c r="M8" s="4">
        <v>472</v>
      </c>
      <c r="N8" s="4" t="s">
        <v>68</v>
      </c>
      <c r="O8" s="4" t="s">
        <v>32</v>
      </c>
      <c r="P8" s="4" t="s">
        <v>33</v>
      </c>
      <c r="Q8" s="4">
        <v>0</v>
      </c>
      <c r="R8" s="7">
        <v>44714</v>
      </c>
      <c r="S8" s="6">
        <v>44753</v>
      </c>
      <c r="T8" s="4" t="s">
        <v>34</v>
      </c>
      <c r="U8" s="4">
        <v>472</v>
      </c>
      <c r="V8" s="4">
        <v>0</v>
      </c>
      <c r="W8" s="4">
        <v>0</v>
      </c>
      <c r="X8" s="4" t="s">
        <v>35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44745</v>
      </c>
      <c r="G9" s="6">
        <v>44746</v>
      </c>
      <c r="H9" s="4">
        <v>1</v>
      </c>
      <c r="I9" s="4">
        <v>1</v>
      </c>
      <c r="J9" s="4">
        <v>1</v>
      </c>
      <c r="K9" s="4" t="s">
        <v>30</v>
      </c>
      <c r="L9" s="4">
        <v>367</v>
      </c>
      <c r="M9" s="4">
        <v>367</v>
      </c>
      <c r="N9" s="4" t="s">
        <v>73</v>
      </c>
      <c r="O9" s="4" t="s">
        <v>32</v>
      </c>
      <c r="P9" s="4" t="s">
        <v>33</v>
      </c>
      <c r="Q9" s="4">
        <v>0</v>
      </c>
      <c r="R9" s="7">
        <v>44715</v>
      </c>
      <c r="S9" s="6">
        <v>44753</v>
      </c>
      <c r="T9" s="4" t="s">
        <v>34</v>
      </c>
      <c r="U9" s="4">
        <v>367</v>
      </c>
      <c r="V9" s="4">
        <v>0</v>
      </c>
      <c r="W9" s="4">
        <v>0</v>
      </c>
      <c r="X9" s="4" t="s">
        <v>35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44745</v>
      </c>
      <c r="G10" s="6">
        <v>44747</v>
      </c>
      <c r="H10" s="4">
        <v>1</v>
      </c>
      <c r="I10" s="4">
        <v>2</v>
      </c>
      <c r="J10" s="4">
        <v>2</v>
      </c>
      <c r="K10" s="4" t="s">
        <v>30</v>
      </c>
      <c r="L10" s="4">
        <v>280</v>
      </c>
      <c r="M10" s="4">
        <v>280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44718</v>
      </c>
      <c r="S10" s="6">
        <v>44753</v>
      </c>
      <c r="T10" s="4" t="s">
        <v>34</v>
      </c>
      <c r="U10" s="4">
        <v>280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44748</v>
      </c>
      <c r="G11" s="6">
        <v>44750</v>
      </c>
      <c r="H11" s="4">
        <v>1</v>
      </c>
      <c r="I11" s="4">
        <v>2</v>
      </c>
      <c r="J11" s="4">
        <v>2</v>
      </c>
      <c r="K11" s="4" t="s">
        <v>30</v>
      </c>
      <c r="L11" s="4">
        <v>364</v>
      </c>
      <c r="M11" s="4">
        <v>364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44723</v>
      </c>
      <c r="S11" s="6">
        <v>44753</v>
      </c>
      <c r="T11" s="4" t="s">
        <v>34</v>
      </c>
      <c r="U11" s="4">
        <v>364</v>
      </c>
      <c r="V11" s="4">
        <v>0</v>
      </c>
      <c r="W11" s="4">
        <v>0</v>
      </c>
      <c r="X11" s="4" t="s">
        <v>35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44747</v>
      </c>
      <c r="G12" s="6">
        <v>44750</v>
      </c>
      <c r="H12" s="4">
        <v>1</v>
      </c>
      <c r="I12" s="4">
        <v>3</v>
      </c>
      <c r="J12" s="4">
        <v>3</v>
      </c>
      <c r="K12" s="4" t="s">
        <v>30</v>
      </c>
      <c r="L12" s="4">
        <v>441</v>
      </c>
      <c r="M12" s="4">
        <v>441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44753</v>
      </c>
      <c r="T12" s="4" t="s">
        <v>34</v>
      </c>
      <c r="U12" s="4">
        <v>441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44745</v>
      </c>
      <c r="G13" s="6">
        <v>44747</v>
      </c>
      <c r="H13" s="4">
        <v>1</v>
      </c>
      <c r="I13" s="4">
        <v>2</v>
      </c>
      <c r="J13" s="4">
        <v>2</v>
      </c>
      <c r="K13" s="4" t="s">
        <v>30</v>
      </c>
      <c r="L13" s="4">
        <v>152</v>
      </c>
      <c r="M13" s="4">
        <v>152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44738</v>
      </c>
      <c r="S13" s="6">
        <v>44753</v>
      </c>
      <c r="T13" s="4" t="s">
        <v>34</v>
      </c>
      <c r="U13" s="4">
        <v>152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44750</v>
      </c>
      <c r="G14" s="6">
        <v>44752</v>
      </c>
      <c r="H14" s="4">
        <v>1</v>
      </c>
      <c r="I14" s="4">
        <v>2</v>
      </c>
      <c r="J14" s="4">
        <v>2</v>
      </c>
      <c r="K14" s="4" t="s">
        <v>30</v>
      </c>
      <c r="L14" s="4">
        <v>178</v>
      </c>
      <c r="M14" s="4">
        <v>178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44740</v>
      </c>
      <c r="S14" s="6">
        <v>44753</v>
      </c>
      <c r="T14" s="4" t="s">
        <v>34</v>
      </c>
      <c r="U14" s="4">
        <v>178</v>
      </c>
      <c r="V14" s="4">
        <v>0</v>
      </c>
      <c r="W14" s="4">
        <v>0</v>
      </c>
      <c r="X14" s="4" t="s">
        <v>35</v>
      </c>
      <c r="Y14" s="4" t="s">
        <v>102</v>
      </c>
    </row>
    <row r="15" s="4" customFormat="1" spans="1:26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44747</v>
      </c>
      <c r="G15" s="6">
        <v>44748</v>
      </c>
      <c r="H15" s="4">
        <v>2</v>
      </c>
      <c r="I15" s="4">
        <v>1</v>
      </c>
      <c r="J15" s="4">
        <v>2</v>
      </c>
      <c r="K15" s="4" t="s">
        <v>30</v>
      </c>
      <c r="L15" s="4">
        <v>424</v>
      </c>
      <c r="M15" s="4">
        <v>424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44741</v>
      </c>
      <c r="S15" s="6">
        <v>44753</v>
      </c>
      <c r="T15" s="4" t="s">
        <v>34</v>
      </c>
      <c r="U15" s="4">
        <v>424</v>
      </c>
      <c r="V15" s="4">
        <v>0</v>
      </c>
      <c r="W15" s="4">
        <v>0</v>
      </c>
      <c r="X15" s="4" t="s">
        <v>107</v>
      </c>
      <c r="Y15" s="4">
        <v>687464958</v>
      </c>
      <c r="Z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44746</v>
      </c>
      <c r="G16" s="6">
        <v>44747</v>
      </c>
      <c r="H16" s="4">
        <v>1</v>
      </c>
      <c r="I16" s="4">
        <v>1</v>
      </c>
      <c r="J16" s="4">
        <v>1</v>
      </c>
      <c r="K16" s="4" t="s">
        <v>30</v>
      </c>
      <c r="L16" s="4">
        <v>648</v>
      </c>
      <c r="M16" s="4">
        <v>648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44741</v>
      </c>
      <c r="S16" s="6">
        <v>44753</v>
      </c>
      <c r="T16" s="4" t="s">
        <v>34</v>
      </c>
      <c r="U16" s="4">
        <v>648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44749</v>
      </c>
      <c r="G17" s="6">
        <v>44750</v>
      </c>
      <c r="H17" s="4">
        <v>1</v>
      </c>
      <c r="I17" s="4">
        <v>1</v>
      </c>
      <c r="J17" s="4">
        <v>1</v>
      </c>
      <c r="K17" s="4" t="s">
        <v>30</v>
      </c>
      <c r="L17" s="4">
        <v>143</v>
      </c>
      <c r="M17" s="4">
        <v>143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44741</v>
      </c>
      <c r="S17" s="6">
        <v>44753</v>
      </c>
      <c r="T17" s="4" t="s">
        <v>34</v>
      </c>
      <c r="U17" s="4">
        <v>143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115</v>
      </c>
      <c r="B18" s="4" t="s">
        <v>26</v>
      </c>
      <c r="C18" s="4" t="s">
        <v>119</v>
      </c>
      <c r="D18" s="4" t="s">
        <v>116</v>
      </c>
      <c r="E18" s="4" t="s">
        <v>117</v>
      </c>
      <c r="F18" s="6">
        <v>44749</v>
      </c>
      <c r="G18" s="6">
        <v>44750</v>
      </c>
      <c r="H18" s="4">
        <v>1</v>
      </c>
      <c r="I18" s="4">
        <v>1</v>
      </c>
      <c r="J18" s="4">
        <v>1</v>
      </c>
      <c r="K18" s="4" t="s">
        <v>30</v>
      </c>
      <c r="L18" s="4">
        <v>-143</v>
      </c>
      <c r="M18" s="4">
        <v>-143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44741</v>
      </c>
      <c r="S18" s="6">
        <v>44753</v>
      </c>
      <c r="T18" s="4" t="s">
        <v>34</v>
      </c>
      <c r="U18" s="4">
        <v>-143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44744</v>
      </c>
      <c r="G19" s="6">
        <v>44746</v>
      </c>
      <c r="H19" s="4">
        <v>1</v>
      </c>
      <c r="I19" s="4">
        <v>2</v>
      </c>
      <c r="J19" s="4">
        <v>2</v>
      </c>
      <c r="K19" s="4" t="s">
        <v>30</v>
      </c>
      <c r="L19" s="4">
        <v>520</v>
      </c>
      <c r="M19" s="4">
        <v>520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44743</v>
      </c>
      <c r="S19" s="6">
        <v>44753</v>
      </c>
      <c r="T19" s="4" t="s">
        <v>34</v>
      </c>
      <c r="U19" s="4">
        <v>520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44750</v>
      </c>
      <c r="G20" s="6">
        <v>44751</v>
      </c>
      <c r="H20" s="4">
        <v>1</v>
      </c>
      <c r="I20" s="4">
        <v>1</v>
      </c>
      <c r="J20" s="4">
        <v>1</v>
      </c>
      <c r="K20" s="4" t="s">
        <v>30</v>
      </c>
      <c r="L20" s="4">
        <v>30</v>
      </c>
      <c r="M20" s="4">
        <v>30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44745</v>
      </c>
      <c r="S20" s="6">
        <v>44753</v>
      </c>
      <c r="T20" s="4" t="s">
        <v>34</v>
      </c>
      <c r="U20" s="4">
        <v>30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44747</v>
      </c>
      <c r="G21" s="6">
        <v>44749</v>
      </c>
      <c r="H21" s="4">
        <v>1</v>
      </c>
      <c r="I21" s="4">
        <v>2</v>
      </c>
      <c r="J21" s="4">
        <v>2</v>
      </c>
      <c r="K21" s="4" t="s">
        <v>30</v>
      </c>
      <c r="L21" s="4">
        <v>72</v>
      </c>
      <c r="M21" s="4">
        <v>72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44746</v>
      </c>
      <c r="S21" s="6">
        <v>44753</v>
      </c>
      <c r="T21" s="4" t="s">
        <v>34</v>
      </c>
      <c r="U21" s="4">
        <v>72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44747</v>
      </c>
      <c r="G22" s="6">
        <v>44749</v>
      </c>
      <c r="H22" s="4">
        <v>1</v>
      </c>
      <c r="I22" s="4">
        <v>2</v>
      </c>
      <c r="J22" s="4">
        <v>2</v>
      </c>
      <c r="K22" s="4" t="s">
        <v>30</v>
      </c>
      <c r="L22" s="4">
        <v>242</v>
      </c>
      <c r="M22" s="4">
        <v>242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44753</v>
      </c>
      <c r="T22" s="4" t="s">
        <v>34</v>
      </c>
      <c r="U22" s="4">
        <v>242</v>
      </c>
      <c r="V22" s="4">
        <v>0</v>
      </c>
      <c r="W22" s="4">
        <v>0</v>
      </c>
      <c r="X22" s="4" t="s">
        <v>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138</v>
      </c>
      <c r="D23" s="4" t="s">
        <v>139</v>
      </c>
      <c r="E23" s="4" t="s">
        <v>140</v>
      </c>
      <c r="F23" s="6">
        <v>44662</v>
      </c>
      <c r="G23" s="6">
        <v>44664</v>
      </c>
      <c r="H23" s="4">
        <v>1</v>
      </c>
      <c r="I23" s="4">
        <v>2</v>
      </c>
      <c r="J23" s="4">
        <v>2</v>
      </c>
      <c r="K23" s="4" t="s">
        <v>30</v>
      </c>
      <c r="L23" s="4">
        <v>115</v>
      </c>
      <c r="M23" s="4">
        <v>115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44650.7584722222</v>
      </c>
      <c r="S23" s="6">
        <v>44753</v>
      </c>
      <c r="T23" s="4" t="s">
        <v>34</v>
      </c>
      <c r="U23" s="4">
        <v>115</v>
      </c>
      <c r="V23" s="4">
        <v>0</v>
      </c>
      <c r="W23" s="4">
        <v>0</v>
      </c>
      <c r="X23" s="4" t="s">
        <v>142</v>
      </c>
      <c r="Y23" s="4" t="s">
        <v>35</v>
      </c>
    </row>
    <row r="24" s="4" customFormat="1" spans="1:26">
      <c r="A24" s="4" t="s">
        <v>103</v>
      </c>
      <c r="B24" s="4" t="s">
        <v>26</v>
      </c>
      <c r="C24" s="4" t="s">
        <v>143</v>
      </c>
      <c r="D24" s="4" t="s">
        <v>104</v>
      </c>
      <c r="E24" s="4" t="s">
        <v>105</v>
      </c>
      <c r="F24" s="6">
        <v>44747</v>
      </c>
      <c r="G24" s="6">
        <v>44748</v>
      </c>
      <c r="H24" s="4">
        <v>2</v>
      </c>
      <c r="I24" s="4">
        <v>1</v>
      </c>
      <c r="J24" s="4">
        <v>2</v>
      </c>
      <c r="K24" s="4" t="s">
        <v>30</v>
      </c>
      <c r="L24" s="4">
        <v>-212</v>
      </c>
      <c r="M24" s="4">
        <v>-212</v>
      </c>
      <c r="N24" s="4" t="s">
        <v>106</v>
      </c>
      <c r="O24" s="4" t="s">
        <v>32</v>
      </c>
      <c r="P24" s="4" t="s">
        <v>33</v>
      </c>
      <c r="Q24" s="4">
        <v>0</v>
      </c>
      <c r="R24" s="7">
        <v>44741</v>
      </c>
      <c r="S24" s="6">
        <v>44753</v>
      </c>
      <c r="T24" s="4" t="s">
        <v>34</v>
      </c>
      <c r="U24" s="4">
        <v>-212</v>
      </c>
      <c r="V24" s="4">
        <v>0</v>
      </c>
      <c r="W24" s="4">
        <v>0</v>
      </c>
      <c r="X24" s="4" t="s">
        <v>107</v>
      </c>
      <c r="Y24" s="4">
        <v>687464958</v>
      </c>
      <c r="Z24" s="4" t="s">
        <v>108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44750</v>
      </c>
      <c r="G25" s="6">
        <v>44751</v>
      </c>
      <c r="H25" s="4">
        <v>1</v>
      </c>
      <c r="I25" s="4">
        <v>1</v>
      </c>
      <c r="J25" s="4">
        <v>1</v>
      </c>
      <c r="K25" s="4" t="s">
        <v>30</v>
      </c>
      <c r="L25" s="4">
        <v>44</v>
      </c>
      <c r="M25" s="4">
        <v>44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44748</v>
      </c>
      <c r="S25" s="6">
        <v>44753</v>
      </c>
      <c r="T25" s="4" t="s">
        <v>34</v>
      </c>
      <c r="U25" s="4">
        <v>44</v>
      </c>
      <c r="V25" s="4">
        <v>0</v>
      </c>
      <c r="W25" s="4">
        <v>0</v>
      </c>
      <c r="X25" s="4" t="s">
        <v>148</v>
      </c>
      <c r="Y25" s="4" t="s">
        <v>35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44749</v>
      </c>
      <c r="G26" s="6">
        <v>44750</v>
      </c>
      <c r="H26" s="4">
        <v>1</v>
      </c>
      <c r="I26" s="4">
        <v>1</v>
      </c>
      <c r="J26" s="4">
        <v>1</v>
      </c>
      <c r="K26" s="4" t="s">
        <v>30</v>
      </c>
      <c r="L26" s="4">
        <v>32</v>
      </c>
      <c r="M26" s="4">
        <v>32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44749</v>
      </c>
      <c r="S26" s="6">
        <v>44753</v>
      </c>
      <c r="T26" s="4" t="s">
        <v>34</v>
      </c>
      <c r="U26" s="4">
        <v>32</v>
      </c>
      <c r="V26" s="4">
        <v>0</v>
      </c>
      <c r="W26" s="4">
        <v>0</v>
      </c>
      <c r="X26" s="4" t="s">
        <v>35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44751</v>
      </c>
      <c r="G27" s="6">
        <v>44752</v>
      </c>
      <c r="H27" s="4">
        <v>1</v>
      </c>
      <c r="I27" s="4">
        <v>1</v>
      </c>
      <c r="J27" s="4">
        <v>1</v>
      </c>
      <c r="K27" s="4" t="s">
        <v>30</v>
      </c>
      <c r="L27" s="4">
        <v>45</v>
      </c>
      <c r="M27" s="4">
        <v>45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44749</v>
      </c>
      <c r="S27" s="6">
        <v>44753</v>
      </c>
      <c r="T27" s="4" t="s">
        <v>34</v>
      </c>
      <c r="U27" s="4">
        <v>45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44751</v>
      </c>
      <c r="G28" s="6">
        <v>44752</v>
      </c>
      <c r="H28" s="4">
        <v>1</v>
      </c>
      <c r="I28" s="4">
        <v>1</v>
      </c>
      <c r="J28" s="4">
        <v>1</v>
      </c>
      <c r="K28" s="4" t="s">
        <v>30</v>
      </c>
      <c r="L28" s="4">
        <v>84</v>
      </c>
      <c r="M28" s="4">
        <v>84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44749</v>
      </c>
      <c r="S28" s="6">
        <v>44753</v>
      </c>
      <c r="T28" s="4" t="s">
        <v>34</v>
      </c>
      <c r="U28" s="4">
        <v>84</v>
      </c>
      <c r="V28" s="4">
        <v>0</v>
      </c>
      <c r="W28" s="4">
        <v>0</v>
      </c>
      <c r="X28" s="4" t="s">
        <v>35</v>
      </c>
      <c r="Y28" s="4" t="s">
        <v>153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44749</v>
      </c>
      <c r="G29" s="6">
        <v>44751</v>
      </c>
      <c r="H29" s="4">
        <v>1</v>
      </c>
      <c r="I29" s="4">
        <v>2</v>
      </c>
      <c r="J29" s="4">
        <v>2</v>
      </c>
      <c r="K29" s="4" t="s">
        <v>30</v>
      </c>
      <c r="L29" s="4">
        <v>126</v>
      </c>
      <c r="M29" s="4">
        <v>126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44749</v>
      </c>
      <c r="S29" s="6">
        <v>44753</v>
      </c>
      <c r="T29" s="4" t="s">
        <v>34</v>
      </c>
      <c r="U29" s="4">
        <v>126</v>
      </c>
      <c r="V29" s="4">
        <v>0</v>
      </c>
      <c r="W29" s="4">
        <v>0</v>
      </c>
      <c r="X29" s="4" t="s">
        <v>35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44751</v>
      </c>
      <c r="G30" s="6">
        <v>44752</v>
      </c>
      <c r="H30" s="4">
        <v>1</v>
      </c>
      <c r="I30" s="4">
        <v>1</v>
      </c>
      <c r="J30" s="4">
        <v>1</v>
      </c>
      <c r="K30" s="4" t="s">
        <v>30</v>
      </c>
      <c r="L30" s="4">
        <v>32</v>
      </c>
      <c r="M30" s="4">
        <v>32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44749</v>
      </c>
      <c r="S30" s="6">
        <v>44753</v>
      </c>
      <c r="T30" s="4" t="s">
        <v>34</v>
      </c>
      <c r="U30" s="4">
        <v>32</v>
      </c>
      <c r="V30" s="4">
        <v>0</v>
      </c>
      <c r="W30" s="4">
        <v>0</v>
      </c>
      <c r="X30" s="4" t="s">
        <v>35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44750</v>
      </c>
      <c r="G31" s="6">
        <v>44751</v>
      </c>
      <c r="H31" s="4">
        <v>1</v>
      </c>
      <c r="I31" s="4">
        <v>1</v>
      </c>
      <c r="J31" s="4">
        <v>1</v>
      </c>
      <c r="K31" s="4" t="s">
        <v>30</v>
      </c>
      <c r="L31" s="4">
        <v>84</v>
      </c>
      <c r="M31" s="4">
        <v>84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44750</v>
      </c>
      <c r="S31" s="6">
        <v>44753</v>
      </c>
      <c r="T31" s="4" t="s">
        <v>34</v>
      </c>
      <c r="U31" s="4">
        <v>84</v>
      </c>
      <c r="V31" s="4">
        <v>0</v>
      </c>
      <c r="W31" s="4">
        <v>0</v>
      </c>
      <c r="X31" s="4" t="s">
        <v>35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44750</v>
      </c>
      <c r="G32" s="6">
        <v>44751</v>
      </c>
      <c r="H32" s="4">
        <v>1</v>
      </c>
      <c r="I32" s="4">
        <v>1</v>
      </c>
      <c r="J32" s="4">
        <v>1</v>
      </c>
      <c r="K32" s="4" t="s">
        <v>30</v>
      </c>
      <c r="L32" s="4">
        <v>84</v>
      </c>
      <c r="M32" s="4">
        <v>84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44750</v>
      </c>
      <c r="S32" s="6">
        <v>44753</v>
      </c>
      <c r="T32" s="4" t="s">
        <v>34</v>
      </c>
      <c r="U32" s="4">
        <v>84</v>
      </c>
      <c r="V32" s="4">
        <v>0</v>
      </c>
      <c r="W32" s="4">
        <v>0</v>
      </c>
      <c r="X32" s="4" t="s">
        <v>35</v>
      </c>
      <c r="Y32" s="4" t="s">
        <v>174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44751</v>
      </c>
      <c r="G33" s="6">
        <v>44752</v>
      </c>
      <c r="H33" s="4">
        <v>1</v>
      </c>
      <c r="I33" s="4">
        <v>1</v>
      </c>
      <c r="J33" s="4">
        <v>1</v>
      </c>
      <c r="K33" s="4" t="s">
        <v>30</v>
      </c>
      <c r="L33" s="4">
        <v>68</v>
      </c>
      <c r="M33" s="4">
        <v>68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44751</v>
      </c>
      <c r="S33" s="6">
        <v>44753</v>
      </c>
      <c r="T33" s="4" t="s">
        <v>34</v>
      </c>
      <c r="U33" s="4">
        <v>68</v>
      </c>
      <c r="V33" s="4">
        <v>0</v>
      </c>
      <c r="W33" s="4">
        <v>0</v>
      </c>
      <c r="X33" s="4" t="s">
        <v>35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44751</v>
      </c>
      <c r="G34" s="6">
        <v>44752</v>
      </c>
      <c r="H34" s="4">
        <v>1</v>
      </c>
      <c r="I34" s="4">
        <v>1</v>
      </c>
      <c r="J34" s="4">
        <v>1</v>
      </c>
      <c r="K34" s="4" t="s">
        <v>30</v>
      </c>
      <c r="L34" s="4">
        <v>223</v>
      </c>
      <c r="M34" s="4">
        <v>223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44751</v>
      </c>
      <c r="S34" s="6">
        <v>44753</v>
      </c>
      <c r="T34" s="4" t="s">
        <v>34</v>
      </c>
      <c r="U34" s="4">
        <v>223</v>
      </c>
      <c r="V34" s="4">
        <v>0</v>
      </c>
      <c r="W34" s="4">
        <v>0</v>
      </c>
      <c r="X34" s="4" t="s">
        <v>184</v>
      </c>
      <c r="Y34" s="4" t="s">
        <v>185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topLeftCell="A13" workbookViewId="0">
      <selection activeCell="A37" sqref="A37:E41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186</v>
      </c>
    </row>
    <row r="2" s="4" customFormat="1" spans="1:9">
      <c r="A2" s="5">
        <v>17523574605</v>
      </c>
      <c r="B2" s="6">
        <v>44743</v>
      </c>
      <c r="C2" s="6">
        <v>44747</v>
      </c>
      <c r="D2" s="4">
        <v>792</v>
      </c>
      <c r="E2" s="4" t="str">
        <f>VLOOKUP(A2,HOP!A:L,12,0)</f>
        <v>792.00</v>
      </c>
      <c r="F2" s="4" t="str">
        <f>VLOOKUP(A2,HOP!A:C,3,0)</f>
        <v>2441741</v>
      </c>
      <c r="G2" s="4">
        <f>D2-E2</f>
        <v>0</v>
      </c>
      <c r="H2" s="4" t="str">
        <f>$H$1&amp;F2</f>
        <v>，2441741</v>
      </c>
      <c r="I2" s="4" t="str">
        <f>VLOOKUP(A2,HOP!A:U,21,0)</f>
        <v>直连</v>
      </c>
    </row>
    <row r="3" s="4" customFormat="1" spans="1:9">
      <c r="A3" s="5">
        <v>17889680601</v>
      </c>
      <c r="B3" s="6">
        <v>44750</v>
      </c>
      <c r="C3" s="6">
        <v>44751</v>
      </c>
      <c r="D3" s="4">
        <v>101</v>
      </c>
      <c r="E3" s="4" t="str">
        <f>VLOOKUP(A3,HOP!A:L,12,0)</f>
        <v>101.00</v>
      </c>
      <c r="F3" s="4" t="str">
        <f>VLOOKUP(A3,HOP!A:C,3,0)</f>
        <v>2536011</v>
      </c>
      <c r="G3" s="4">
        <f t="shared" ref="G3:G32" si="0">D3-E3</f>
        <v>0</v>
      </c>
      <c r="H3" s="4" t="str">
        <f t="shared" ref="H3:H32" si="1">$H$1&amp;F3</f>
        <v>，2536011</v>
      </c>
      <c r="I3" s="4" t="str">
        <f>VLOOKUP(A3,HOP!A:U,21,0)</f>
        <v>直连</v>
      </c>
    </row>
    <row r="4" s="4" customFormat="1" spans="1:9">
      <c r="A4" s="5">
        <v>17892567940</v>
      </c>
      <c r="B4" s="6">
        <v>44745</v>
      </c>
      <c r="C4" s="6">
        <v>44748</v>
      </c>
      <c r="D4" s="4">
        <v>504</v>
      </c>
      <c r="E4" s="4" t="str">
        <f>VLOOKUP(A4,HOP!A:L,12,0)</f>
        <v>504.00</v>
      </c>
      <c r="F4" s="4" t="str">
        <f>VLOOKUP(A4,HOP!A:C,3,0)</f>
        <v>2538234</v>
      </c>
      <c r="G4" s="4">
        <f t="shared" si="0"/>
        <v>0</v>
      </c>
      <c r="H4" s="4" t="str">
        <f t="shared" si="1"/>
        <v>，2538234</v>
      </c>
      <c r="I4" s="4" t="str">
        <f>VLOOKUP(A4,HOP!A:U,21,0)</f>
        <v>直连</v>
      </c>
    </row>
    <row r="5" s="4" customFormat="1" spans="1:9">
      <c r="A5" s="5">
        <v>17908046623</v>
      </c>
      <c r="B5" s="6">
        <v>44751</v>
      </c>
      <c r="C5" s="6">
        <v>44752</v>
      </c>
      <c r="D5" s="4">
        <v>144</v>
      </c>
      <c r="E5" s="4" t="str">
        <f>VLOOKUP(A5,HOP!A:L,12,0)</f>
        <v>144.00</v>
      </c>
      <c r="F5" s="4" t="str">
        <f>VLOOKUP(A5,HOP!A:C,3,0)</f>
        <v>2543286</v>
      </c>
      <c r="G5" s="4">
        <f t="shared" si="0"/>
        <v>0</v>
      </c>
      <c r="H5" s="4" t="str">
        <f t="shared" si="1"/>
        <v>，2543286</v>
      </c>
      <c r="I5" s="4" t="str">
        <f>VLOOKUP(A5,HOP!A:U,21,0)</f>
        <v>直连</v>
      </c>
    </row>
    <row r="6" s="4" customFormat="1" spans="1:9">
      <c r="A6" s="5">
        <v>17996059167</v>
      </c>
      <c r="B6" s="6">
        <v>44751</v>
      </c>
      <c r="C6" s="6">
        <v>44752</v>
      </c>
      <c r="D6" s="4">
        <v>53</v>
      </c>
      <c r="E6" s="4" t="str">
        <f>VLOOKUP(A6,HOP!A:L,12,0)</f>
        <v>53.00</v>
      </c>
      <c r="F6" s="4" t="str">
        <f>VLOOKUP(A6,HOP!A:C,3,0)</f>
        <v>2564065</v>
      </c>
      <c r="G6" s="4">
        <f t="shared" si="0"/>
        <v>0</v>
      </c>
      <c r="H6" s="4" t="str">
        <f t="shared" si="1"/>
        <v>，2564065</v>
      </c>
      <c r="I6" s="4" t="str">
        <f>VLOOKUP(A6,HOP!A:U,21,0)</f>
        <v>直连</v>
      </c>
    </row>
    <row r="7" s="4" customFormat="1" spans="1:9">
      <c r="A7" s="5">
        <v>18035638563</v>
      </c>
      <c r="B7" s="6">
        <v>44751</v>
      </c>
      <c r="C7" s="6">
        <v>44752</v>
      </c>
      <c r="D7" s="4">
        <v>377</v>
      </c>
      <c r="E7" s="4" t="str">
        <f>VLOOKUP(A7,HOP!A:L,12,0)</f>
        <v>377.00</v>
      </c>
      <c r="F7" s="4" t="str">
        <f>VLOOKUP(A7,HOP!A:C,3,0)</f>
        <v>2572944</v>
      </c>
      <c r="G7" s="4">
        <f t="shared" si="0"/>
        <v>0</v>
      </c>
      <c r="H7" s="4" t="str">
        <f t="shared" si="1"/>
        <v>，2572944</v>
      </c>
      <c r="I7" s="4" t="str">
        <f>VLOOKUP(A7,HOP!A:U,21,0)</f>
        <v>直连</v>
      </c>
    </row>
    <row r="8" s="4" customFormat="1" spans="1:9">
      <c r="A8" s="5">
        <v>18038989578</v>
      </c>
      <c r="B8" s="6">
        <v>44743</v>
      </c>
      <c r="C8" s="6">
        <v>44746</v>
      </c>
      <c r="D8" s="4">
        <v>472</v>
      </c>
      <c r="E8" s="4" t="str">
        <f>VLOOKUP(A8,HOP!A:L,12,0)</f>
        <v>472.00</v>
      </c>
      <c r="F8" s="4" t="str">
        <f>VLOOKUP(A8,HOP!A:C,3,0)</f>
        <v>2574057</v>
      </c>
      <c r="G8" s="4">
        <f t="shared" si="0"/>
        <v>0</v>
      </c>
      <c r="H8" s="4" t="str">
        <f t="shared" si="1"/>
        <v>，2574057</v>
      </c>
      <c r="I8" s="4" t="str">
        <f>VLOOKUP(A8,HOP!A:U,21,0)</f>
        <v>直连</v>
      </c>
    </row>
    <row r="9" s="4" customFormat="1" spans="1:9">
      <c r="A9" s="5">
        <v>18044033883</v>
      </c>
      <c r="B9" s="6">
        <v>44745</v>
      </c>
      <c r="C9" s="6">
        <v>44746</v>
      </c>
      <c r="D9" s="4">
        <v>367</v>
      </c>
      <c r="E9" s="4" t="str">
        <f>VLOOKUP(A9,HOP!A:L,12,0)</f>
        <v>367.00</v>
      </c>
      <c r="F9" s="4" t="str">
        <f>VLOOKUP(A9,HOP!A:C,3,0)</f>
        <v>2575005</v>
      </c>
      <c r="G9" s="4">
        <f t="shared" si="0"/>
        <v>0</v>
      </c>
      <c r="H9" s="4" t="str">
        <f t="shared" si="1"/>
        <v>，2575005</v>
      </c>
      <c r="I9" s="4" t="str">
        <f>VLOOKUP(A9,HOP!A:U,21,0)</f>
        <v>直连</v>
      </c>
    </row>
    <row r="10" s="4" customFormat="1" spans="1:9">
      <c r="A10" s="5">
        <v>18063240392</v>
      </c>
      <c r="B10" s="6">
        <v>44745</v>
      </c>
      <c r="C10" s="6">
        <v>44747</v>
      </c>
      <c r="D10" s="4">
        <v>280</v>
      </c>
      <c r="E10" s="4" t="str">
        <f>VLOOKUP(A10,HOP!A:L,12,0)</f>
        <v>280.00</v>
      </c>
      <c r="F10" s="4" t="str">
        <f>VLOOKUP(A10,HOP!A:C,3,0)</f>
        <v>2578984</v>
      </c>
      <c r="G10" s="4">
        <f t="shared" si="0"/>
        <v>0</v>
      </c>
      <c r="H10" s="4" t="str">
        <f t="shared" si="1"/>
        <v>，2578984</v>
      </c>
      <c r="I10" s="4" t="str">
        <f>VLOOKUP(A10,HOP!A:U,21,0)</f>
        <v>直采</v>
      </c>
    </row>
    <row r="11" s="4" customFormat="1" spans="1:9">
      <c r="A11" s="5">
        <v>18091956914</v>
      </c>
      <c r="B11" s="6">
        <v>44748</v>
      </c>
      <c r="C11" s="6">
        <v>44750</v>
      </c>
      <c r="D11" s="4">
        <v>364</v>
      </c>
      <c r="E11" s="4" t="str">
        <f>VLOOKUP(A11,HOP!A:L,12,0)</f>
        <v>364.00</v>
      </c>
      <c r="F11" s="4" t="str">
        <f>VLOOKUP(A11,HOP!A:C,3,0)</f>
        <v>2585638</v>
      </c>
      <c r="G11" s="4">
        <f t="shared" si="0"/>
        <v>0</v>
      </c>
      <c r="H11" s="4" t="str">
        <f t="shared" si="1"/>
        <v>，2585638</v>
      </c>
      <c r="I11" s="4" t="str">
        <f>VLOOKUP(A11,HOP!A:U,21,0)</f>
        <v>直连</v>
      </c>
    </row>
    <row r="12" s="4" customFormat="1" spans="1:9">
      <c r="A12" s="5">
        <v>18167093550</v>
      </c>
      <c r="B12" s="6">
        <v>44747</v>
      </c>
      <c r="C12" s="6">
        <v>44750</v>
      </c>
      <c r="D12" s="4">
        <v>441</v>
      </c>
      <c r="E12" s="4" t="str">
        <f>VLOOKUP(A12,HOP!A:L,12,0)</f>
        <v>441.00</v>
      </c>
      <c r="F12" s="4" t="str">
        <f>VLOOKUP(A12,HOP!A:C,3,0)</f>
        <v>2597854</v>
      </c>
      <c r="G12" s="4">
        <f t="shared" si="0"/>
        <v>0</v>
      </c>
      <c r="H12" s="4" t="str">
        <f t="shared" si="1"/>
        <v>，2597854</v>
      </c>
      <c r="I12" s="4" t="str">
        <f>VLOOKUP(A12,HOP!A:U,21,0)</f>
        <v>直连</v>
      </c>
    </row>
    <row r="13" s="4" customFormat="1" spans="1:9">
      <c r="A13" s="5">
        <v>18210691404</v>
      </c>
      <c r="B13" s="6">
        <v>44745</v>
      </c>
      <c r="C13" s="6">
        <v>44747</v>
      </c>
      <c r="D13" s="4">
        <v>152</v>
      </c>
      <c r="E13" s="4" t="str">
        <f>VLOOKUP(A13,HOP!A:L,12,0)</f>
        <v>152.00</v>
      </c>
      <c r="F13" s="4" t="str">
        <f>VLOOKUP(A13,HOP!A:C,3,0)</f>
        <v>2603504</v>
      </c>
      <c r="G13" s="4">
        <f t="shared" si="0"/>
        <v>0</v>
      </c>
      <c r="H13" s="4" t="str">
        <f t="shared" si="1"/>
        <v>，2603504</v>
      </c>
      <c r="I13" s="4" t="str">
        <f>VLOOKUP(A13,HOP!A:U,21,0)</f>
        <v>直连</v>
      </c>
    </row>
    <row r="14" s="4" customFormat="1" spans="1:9">
      <c r="A14" s="5">
        <v>18225063572</v>
      </c>
      <c r="B14" s="6">
        <v>44750</v>
      </c>
      <c r="C14" s="6">
        <v>44752</v>
      </c>
      <c r="D14" s="4">
        <v>178</v>
      </c>
      <c r="E14" s="4" t="str">
        <f>VLOOKUP(A14,HOP!A:L,12,0)</f>
        <v>178.00</v>
      </c>
      <c r="F14" s="4" t="str">
        <f>VLOOKUP(A14,HOP!A:C,3,0)</f>
        <v>2605050</v>
      </c>
      <c r="G14" s="4">
        <f t="shared" si="0"/>
        <v>0</v>
      </c>
      <c r="H14" s="4" t="str">
        <f t="shared" si="1"/>
        <v>，2605050</v>
      </c>
      <c r="I14" s="4" t="str">
        <f>VLOOKUP(A14,HOP!A:U,21,0)</f>
        <v>直连</v>
      </c>
    </row>
    <row r="15" s="4" customFormat="1" spans="1:9">
      <c r="A15" s="5">
        <v>18231844580</v>
      </c>
      <c r="B15" s="6">
        <v>44747</v>
      </c>
      <c r="C15" s="6">
        <v>44748</v>
      </c>
      <c r="D15" s="4">
        <v>212</v>
      </c>
      <c r="E15" s="4" t="str">
        <f>VLOOKUP(A15,HOP!A:L,12,0)</f>
        <v>212.00</v>
      </c>
      <c r="F15" s="4" t="str">
        <f>VLOOKUP(A15,HOP!A:C,3,0)</f>
        <v>2605978</v>
      </c>
      <c r="G15" s="4">
        <f t="shared" si="0"/>
        <v>0</v>
      </c>
      <c r="H15" s="4" t="str">
        <f t="shared" si="1"/>
        <v>，2605978</v>
      </c>
      <c r="I15" s="4" t="str">
        <f>VLOOKUP(A15,HOP!A:U,21,0)</f>
        <v>直连</v>
      </c>
    </row>
    <row r="16" s="4" customFormat="1" spans="1:9">
      <c r="A16" s="5">
        <v>18237336105</v>
      </c>
      <c r="B16" s="6">
        <v>44746</v>
      </c>
      <c r="C16" s="6">
        <v>44747</v>
      </c>
      <c r="D16" s="4">
        <v>648</v>
      </c>
      <c r="E16" s="4" t="str">
        <f>VLOOKUP(A16,HOP!A:L,12,0)</f>
        <v>648.00</v>
      </c>
      <c r="F16" s="4" t="str">
        <f>VLOOKUP(A16,HOP!A:C,3,0)</f>
        <v>2606632</v>
      </c>
      <c r="G16" s="4">
        <f t="shared" si="0"/>
        <v>0</v>
      </c>
      <c r="H16" s="4" t="str">
        <f t="shared" si="1"/>
        <v>，2606632</v>
      </c>
      <c r="I16" s="4" t="str">
        <f>VLOOKUP(A16,HOP!A:U,21,0)</f>
        <v>直连</v>
      </c>
    </row>
    <row r="17" s="4" customFormat="1" hidden="1" spans="1:9">
      <c r="A17" s="5">
        <v>18237874724</v>
      </c>
      <c r="B17" s="6">
        <v>44749</v>
      </c>
      <c r="C17" s="6">
        <v>44750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18260239574</v>
      </c>
      <c r="B18" s="6">
        <v>44744</v>
      </c>
      <c r="C18" s="6">
        <v>44746</v>
      </c>
      <c r="D18" s="4">
        <v>520</v>
      </c>
      <c r="E18" s="4" t="str">
        <f>VLOOKUP(A18,HOP!A:L,12,0)</f>
        <v>520.00</v>
      </c>
      <c r="F18" s="4" t="str">
        <f>VLOOKUP(A18,HOP!A:C,3,0)</f>
        <v>2608835</v>
      </c>
      <c r="G18" s="4">
        <f t="shared" si="0"/>
        <v>0</v>
      </c>
      <c r="H18" s="4" t="str">
        <f t="shared" si="1"/>
        <v>，2608835</v>
      </c>
      <c r="I18" s="4" t="str">
        <f>VLOOKUP(A18,HOP!A:U,21,0)</f>
        <v>直连</v>
      </c>
    </row>
    <row r="19" s="4" customFormat="1" spans="1:9">
      <c r="A19" s="5">
        <v>18278089976</v>
      </c>
      <c r="B19" s="6">
        <v>44750</v>
      </c>
      <c r="C19" s="6">
        <v>44751</v>
      </c>
      <c r="D19" s="4">
        <v>30</v>
      </c>
      <c r="E19" s="4" t="str">
        <f>VLOOKUP(A19,HOP!A:L,12,0)</f>
        <v>30.00</v>
      </c>
      <c r="F19" s="4" t="str">
        <f>VLOOKUP(A19,HOP!A:C,3,0)</f>
        <v>2610328</v>
      </c>
      <c r="G19" s="4">
        <f t="shared" si="0"/>
        <v>0</v>
      </c>
      <c r="H19" s="4" t="str">
        <f t="shared" si="1"/>
        <v>，2610328</v>
      </c>
      <c r="I19" s="4" t="str">
        <f>VLOOKUP(A19,HOP!A:U,21,0)</f>
        <v>直连</v>
      </c>
    </row>
    <row r="20" s="4" customFormat="1" spans="1:9">
      <c r="A20" s="5">
        <v>18285452535</v>
      </c>
      <c r="B20" s="6">
        <v>44747</v>
      </c>
      <c r="C20" s="6">
        <v>44749</v>
      </c>
      <c r="D20" s="4">
        <v>72</v>
      </c>
      <c r="E20" s="4" t="str">
        <f>VLOOKUP(A20,HOP!A:L,12,0)</f>
        <v>72.00</v>
      </c>
      <c r="F20" s="4" t="str">
        <f>VLOOKUP(A20,HOP!A:C,3,0)</f>
        <v>2610968</v>
      </c>
      <c r="G20" s="4">
        <f t="shared" si="0"/>
        <v>0</v>
      </c>
      <c r="H20" s="4" t="str">
        <f t="shared" si="1"/>
        <v>，2610968</v>
      </c>
      <c r="I20" s="4" t="str">
        <f>VLOOKUP(A20,HOP!A:U,21,0)</f>
        <v>直连</v>
      </c>
    </row>
    <row r="21" s="4" customFormat="1" spans="1:9">
      <c r="A21" s="5">
        <v>18293152662</v>
      </c>
      <c r="B21" s="6">
        <v>44747</v>
      </c>
      <c r="C21" s="6">
        <v>44749</v>
      </c>
      <c r="D21" s="4">
        <v>242</v>
      </c>
      <c r="E21" s="4" t="str">
        <f>VLOOKUP(A21,HOP!A:L,12,0)</f>
        <v>242.00</v>
      </c>
      <c r="F21" s="4" t="str">
        <f>VLOOKUP(A21,HOP!A:C,3,0)</f>
        <v>2611499</v>
      </c>
      <c r="G21" s="4">
        <f t="shared" si="0"/>
        <v>0</v>
      </c>
      <c r="H21" s="4" t="str">
        <f t="shared" si="1"/>
        <v>，2611499</v>
      </c>
      <c r="I21" s="4" t="str">
        <f>VLOOKUP(A21,HOP!A:U,21,0)</f>
        <v>直连</v>
      </c>
    </row>
    <row r="22" s="4" customFormat="1" spans="1:10">
      <c r="A22" s="5">
        <v>17736851238</v>
      </c>
      <c r="B22" s="6">
        <v>44662</v>
      </c>
      <c r="C22" s="6">
        <v>44664</v>
      </c>
      <c r="D22" s="4">
        <v>115</v>
      </c>
      <c r="E22" s="4" t="e">
        <f>VLOOKUP(A22,HOP!A:L,12,0)</f>
        <v>#N/A</v>
      </c>
      <c r="F22" s="4">
        <v>2490252</v>
      </c>
      <c r="G22" s="4" t="e">
        <f t="shared" si="0"/>
        <v>#N/A</v>
      </c>
      <c r="H22" s="4" t="str">
        <f t="shared" si="1"/>
        <v>，2490252</v>
      </c>
      <c r="I22" s="4" t="e">
        <f>VLOOKUP(A22,HOP!A:U,21,0)</f>
        <v>#N/A</v>
      </c>
      <c r="J22" s="4" t="s">
        <v>187</v>
      </c>
    </row>
    <row r="23" s="4" customFormat="1" spans="1:9">
      <c r="A23" s="5">
        <v>18306312037</v>
      </c>
      <c r="B23" s="6">
        <v>44750</v>
      </c>
      <c r="C23" s="6">
        <v>44751</v>
      </c>
      <c r="D23" s="4">
        <v>44</v>
      </c>
      <c r="E23" s="4" t="str">
        <f>VLOOKUP(A23,HOP!A:L,12,0)</f>
        <v>44.00</v>
      </c>
      <c r="F23" s="4" t="str">
        <f>VLOOKUP(A23,HOP!A:C,3,0)</f>
        <v>2612619</v>
      </c>
      <c r="G23" s="4">
        <f t="shared" si="0"/>
        <v>0</v>
      </c>
      <c r="H23" s="4" t="str">
        <f t="shared" si="1"/>
        <v>，2612619</v>
      </c>
      <c r="I23" s="4" t="str">
        <f>VLOOKUP(A23,HOP!A:U,21,0)</f>
        <v>直连</v>
      </c>
    </row>
    <row r="24" s="4" customFormat="1" spans="1:9">
      <c r="A24" s="5">
        <v>18314796237</v>
      </c>
      <c r="B24" s="6">
        <v>44749</v>
      </c>
      <c r="C24" s="6">
        <v>44750</v>
      </c>
      <c r="D24" s="4">
        <v>32</v>
      </c>
      <c r="E24" s="4" t="str">
        <f>VLOOKUP(A24,HOP!A:L,12,0)</f>
        <v>32.00</v>
      </c>
      <c r="F24" s="4" t="str">
        <f>VLOOKUP(A24,HOP!A:C,3,0)</f>
        <v>2613608</v>
      </c>
      <c r="G24" s="4">
        <f t="shared" si="0"/>
        <v>0</v>
      </c>
      <c r="H24" s="4" t="str">
        <f t="shared" si="1"/>
        <v>，2613608</v>
      </c>
      <c r="I24" s="4" t="str">
        <f>VLOOKUP(A24,HOP!A:U,21,0)</f>
        <v>直连</v>
      </c>
    </row>
    <row r="25" s="4" customFormat="1" spans="1:9">
      <c r="A25" s="5">
        <v>18314804043</v>
      </c>
      <c r="B25" s="6">
        <v>44751</v>
      </c>
      <c r="C25" s="6">
        <v>44752</v>
      </c>
      <c r="D25" s="4">
        <v>45</v>
      </c>
      <c r="E25" s="4" t="str">
        <f>VLOOKUP(A25,HOP!A:L,12,0)</f>
        <v>45.00</v>
      </c>
      <c r="F25" s="4" t="str">
        <f>VLOOKUP(A25,HOP!A:C,3,0)</f>
        <v>2613628</v>
      </c>
      <c r="G25" s="4">
        <f t="shared" si="0"/>
        <v>0</v>
      </c>
      <c r="H25" s="4" t="str">
        <f t="shared" si="1"/>
        <v>，2613628</v>
      </c>
      <c r="I25" s="4" t="str">
        <f>VLOOKUP(A25,HOP!A:U,21,0)</f>
        <v>直连</v>
      </c>
    </row>
    <row r="26" s="4" customFormat="1" spans="1:9">
      <c r="A26" s="5">
        <v>18318196653</v>
      </c>
      <c r="B26" s="6">
        <v>44751</v>
      </c>
      <c r="C26" s="6">
        <v>44752</v>
      </c>
      <c r="D26" s="4">
        <v>84</v>
      </c>
      <c r="E26" s="4" t="str">
        <f>VLOOKUP(A26,HOP!A:L,12,0)</f>
        <v>84.00</v>
      </c>
      <c r="F26" s="4" t="str">
        <f>VLOOKUP(A26,HOP!A:C,3,0)</f>
        <v>2613714</v>
      </c>
      <c r="G26" s="4">
        <f t="shared" si="0"/>
        <v>0</v>
      </c>
      <c r="H26" s="4" t="str">
        <f t="shared" si="1"/>
        <v>，2613714</v>
      </c>
      <c r="I26" s="4" t="str">
        <f>VLOOKUP(A26,HOP!A:U,21,0)</f>
        <v>直连</v>
      </c>
    </row>
    <row r="27" s="4" customFormat="1" spans="1:9">
      <c r="A27" s="5">
        <v>18319934705</v>
      </c>
      <c r="B27" s="6">
        <v>44749</v>
      </c>
      <c r="C27" s="6">
        <v>44751</v>
      </c>
      <c r="D27" s="4">
        <v>126</v>
      </c>
      <c r="E27" s="4" t="str">
        <f>VLOOKUP(A27,HOP!A:L,12,0)</f>
        <v>126.00</v>
      </c>
      <c r="F27" s="4" t="str">
        <f>VLOOKUP(A27,HOP!A:C,3,0)</f>
        <v>2613924</v>
      </c>
      <c r="G27" s="4">
        <f t="shared" si="0"/>
        <v>0</v>
      </c>
      <c r="H27" s="4" t="str">
        <f t="shared" si="1"/>
        <v>，2613924</v>
      </c>
      <c r="I27" s="4" t="str">
        <f>VLOOKUP(A27,HOP!A:U,21,0)</f>
        <v>直连</v>
      </c>
    </row>
    <row r="28" s="4" customFormat="1" spans="1:9">
      <c r="A28" s="5">
        <v>18320519241</v>
      </c>
      <c r="B28" s="6">
        <v>44751</v>
      </c>
      <c r="C28" s="6">
        <v>44752</v>
      </c>
      <c r="D28" s="4">
        <v>32</v>
      </c>
      <c r="E28" s="4" t="str">
        <f>VLOOKUP(A28,HOP!A:L,12,0)</f>
        <v>32.00</v>
      </c>
      <c r="F28" s="4" t="str">
        <f>VLOOKUP(A28,HOP!A:C,3,0)</f>
        <v>2613996</v>
      </c>
      <c r="G28" s="4">
        <f t="shared" si="0"/>
        <v>0</v>
      </c>
      <c r="H28" s="4" t="str">
        <f t="shared" si="1"/>
        <v>，2613996</v>
      </c>
      <c r="I28" s="4" t="str">
        <f>VLOOKUP(A28,HOP!A:U,21,0)</f>
        <v>直连</v>
      </c>
    </row>
    <row r="29" s="4" customFormat="1" spans="1:9">
      <c r="A29" s="5">
        <v>18326645333</v>
      </c>
      <c r="B29" s="6">
        <v>44750</v>
      </c>
      <c r="C29" s="6">
        <v>44751</v>
      </c>
      <c r="D29" s="4">
        <v>84</v>
      </c>
      <c r="E29" s="4" t="str">
        <f>VLOOKUP(A29,HOP!A:L,12,0)</f>
        <v>84.00</v>
      </c>
      <c r="F29" s="4" t="str">
        <f>VLOOKUP(A29,HOP!A:C,3,0)</f>
        <v>2614433</v>
      </c>
      <c r="G29" s="4">
        <f t="shared" si="0"/>
        <v>0</v>
      </c>
      <c r="H29" s="4" t="str">
        <f t="shared" si="1"/>
        <v>，2614433</v>
      </c>
      <c r="I29" s="4" t="str">
        <f>VLOOKUP(A29,HOP!A:U,21,0)</f>
        <v>直连</v>
      </c>
    </row>
    <row r="30" s="4" customFormat="1" spans="1:9">
      <c r="A30" s="5">
        <v>18333164073</v>
      </c>
      <c r="B30" s="6">
        <v>44750</v>
      </c>
      <c r="C30" s="6">
        <v>44751</v>
      </c>
      <c r="D30" s="4">
        <v>84</v>
      </c>
      <c r="E30" s="4" t="str">
        <f>VLOOKUP(A30,HOP!A:L,12,0)</f>
        <v>84.00</v>
      </c>
      <c r="F30" s="4" t="str">
        <f>VLOOKUP(A30,HOP!A:C,3,0)</f>
        <v>2614997</v>
      </c>
      <c r="G30" s="4">
        <f t="shared" si="0"/>
        <v>0</v>
      </c>
      <c r="H30" s="4" t="str">
        <f t="shared" si="1"/>
        <v>，2614997</v>
      </c>
      <c r="I30" s="4" t="str">
        <f>VLOOKUP(A30,HOP!A:U,21,0)</f>
        <v>直连</v>
      </c>
    </row>
    <row r="31" s="4" customFormat="1" spans="1:9">
      <c r="A31" s="5">
        <v>18341174347</v>
      </c>
      <c r="B31" s="6">
        <v>44751</v>
      </c>
      <c r="C31" s="6">
        <v>44752</v>
      </c>
      <c r="D31" s="4">
        <v>68</v>
      </c>
      <c r="E31" s="4" t="str">
        <f>VLOOKUP(A31,HOP!A:L,12,0)</f>
        <v>68.00</v>
      </c>
      <c r="F31" s="4" t="str">
        <f>VLOOKUP(A31,HOP!A:C,3,0)</f>
        <v>2615716</v>
      </c>
      <c r="G31" s="4">
        <f t="shared" si="0"/>
        <v>0</v>
      </c>
      <c r="H31" s="4" t="str">
        <f t="shared" si="1"/>
        <v>，2615716</v>
      </c>
      <c r="I31" s="4" t="str">
        <f>VLOOKUP(A31,HOP!A:U,21,0)</f>
        <v>直连</v>
      </c>
    </row>
    <row r="32" s="4" customFormat="1" spans="1:9">
      <c r="A32" s="5">
        <v>18344251602</v>
      </c>
      <c r="B32" s="6">
        <v>44751</v>
      </c>
      <c r="C32" s="6">
        <v>44752</v>
      </c>
      <c r="D32" s="4">
        <v>223</v>
      </c>
      <c r="E32" s="4" t="str">
        <f>VLOOKUP(A32,HOP!A:L,12,0)</f>
        <v>223.00</v>
      </c>
      <c r="F32" s="4" t="str">
        <f>VLOOKUP(A32,HOP!A:C,3,0)</f>
        <v>2616179</v>
      </c>
      <c r="G32" s="4">
        <f t="shared" si="0"/>
        <v>0</v>
      </c>
      <c r="H32" s="4" t="str">
        <f t="shared" si="1"/>
        <v>，2616179</v>
      </c>
      <c r="I32" s="4" t="str">
        <f>VLOOKUP(A32,HOP!A:U,21,0)</f>
        <v>直连</v>
      </c>
    </row>
    <row r="34" spans="4:4">
      <c r="D34" s="4">
        <f>SUM(D2:D33)</f>
        <v>6886</v>
      </c>
    </row>
    <row r="37" spans="1:5">
      <c r="A37" s="4" t="s">
        <v>188</v>
      </c>
      <c r="D37" s="4">
        <v>280</v>
      </c>
      <c r="E37" s="4">
        <v>10054.8</v>
      </c>
    </row>
    <row r="38" spans="1:5">
      <c r="A38" s="4" t="s">
        <v>189</v>
      </c>
      <c r="D38" s="4">
        <v>6491</v>
      </c>
      <c r="E38" s="4">
        <v>233091.81</v>
      </c>
    </row>
    <row r="39" spans="1:5">
      <c r="A39" s="4" t="s">
        <v>190</v>
      </c>
      <c r="D39" s="4">
        <v>115</v>
      </c>
      <c r="E39" s="4">
        <v>4129.65</v>
      </c>
    </row>
    <row r="40" spans="1:5">
      <c r="A40" s="4" t="s">
        <v>191</v>
      </c>
      <c r="D40" s="4">
        <f>SUBTOTAL(9,D37:D39)</f>
        <v>6886</v>
      </c>
      <c r="E40" s="4">
        <f>SUBTOTAL(9,E37:E39)</f>
        <v>247276.26</v>
      </c>
    </row>
    <row r="41" spans="1:1">
      <c r="A41" s="4" t="s">
        <v>192</v>
      </c>
    </row>
  </sheetData>
  <autoFilter ref="A1:X32">
    <filterColumn colId="3">
      <filters>
        <filter val="152"/>
        <filter val="212"/>
        <filter val="792"/>
        <filter val="53"/>
        <filter val="115"/>
        <filter val="520"/>
        <filter val="223"/>
        <filter val="364"/>
        <filter val="126"/>
        <filter val="367"/>
        <filter val="68"/>
        <filter val="30"/>
        <filter val="32"/>
        <filter val="72"/>
        <filter val="472"/>
        <filter val="377"/>
        <filter val="178"/>
        <filter val="280"/>
        <filter val="101"/>
        <filter val="441"/>
        <filter val="242"/>
        <filter val="44"/>
        <filter val="84"/>
        <filter val="144"/>
        <filter val="504"/>
        <filter val="45"/>
        <filter val="6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workbookViewId="0">
      <selection activeCell="J37" sqref="J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3">
        <v>17523574605</v>
      </c>
      <c r="B2" s="1" t="s">
        <v>211</v>
      </c>
      <c r="C2" s="1" t="s">
        <v>212</v>
      </c>
      <c r="D2" s="1" t="s">
        <v>213</v>
      </c>
      <c r="E2" s="1" t="s">
        <v>214</v>
      </c>
      <c r="F2" s="1" t="s">
        <v>215</v>
      </c>
      <c r="G2" s="1" t="s">
        <v>216</v>
      </c>
      <c r="H2" s="1" t="s">
        <v>217</v>
      </c>
      <c r="I2" s="1" t="s">
        <v>218</v>
      </c>
      <c r="J2" s="1" t="s">
        <v>30</v>
      </c>
      <c r="K2" s="1" t="s">
        <v>219</v>
      </c>
      <c r="L2" s="1" t="s">
        <v>219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</row>
    <row r="3" s="1" customFormat="1" spans="1:21">
      <c r="A3" s="3">
        <v>17889680601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  <c r="H3" s="1" t="s">
        <v>217</v>
      </c>
      <c r="I3" s="1" t="s">
        <v>234</v>
      </c>
      <c r="J3" s="1" t="s">
        <v>30</v>
      </c>
      <c r="K3" s="1" t="s">
        <v>235</v>
      </c>
      <c r="L3" s="1" t="s">
        <v>235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236</v>
      </c>
      <c r="S3" s="1" t="s">
        <v>225</v>
      </c>
      <c r="T3" s="1" t="s">
        <v>226</v>
      </c>
      <c r="U3" s="1" t="s">
        <v>227</v>
      </c>
    </row>
    <row r="4" s="1" customFormat="1" spans="1:21">
      <c r="A4" s="3">
        <v>17892567940</v>
      </c>
      <c r="B4" s="1" t="s">
        <v>237</v>
      </c>
      <c r="C4" s="1" t="s">
        <v>238</v>
      </c>
      <c r="D4" s="1" t="s">
        <v>239</v>
      </c>
      <c r="E4" s="1" t="s">
        <v>240</v>
      </c>
      <c r="F4" s="1" t="s">
        <v>241</v>
      </c>
      <c r="G4" s="1" t="s">
        <v>242</v>
      </c>
      <c r="H4" s="1" t="s">
        <v>217</v>
      </c>
      <c r="I4" s="1" t="s">
        <v>243</v>
      </c>
      <c r="J4" s="1" t="s">
        <v>30</v>
      </c>
      <c r="K4" s="1" t="s">
        <v>244</v>
      </c>
      <c r="L4" s="1" t="s">
        <v>244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245</v>
      </c>
      <c r="S4" s="1" t="s">
        <v>225</v>
      </c>
      <c r="T4" s="1" t="s">
        <v>226</v>
      </c>
      <c r="U4" s="1" t="s">
        <v>227</v>
      </c>
    </row>
    <row r="5" s="1" customFormat="1" spans="1:21">
      <c r="A5" s="3">
        <v>17908046623</v>
      </c>
      <c r="B5" s="1" t="s">
        <v>246</v>
      </c>
      <c r="C5" s="1" t="s">
        <v>247</v>
      </c>
      <c r="D5" s="1" t="s">
        <v>248</v>
      </c>
      <c r="E5" s="1" t="s">
        <v>249</v>
      </c>
      <c r="F5" s="1" t="s">
        <v>233</v>
      </c>
      <c r="G5" s="1" t="s">
        <v>250</v>
      </c>
      <c r="H5" s="1" t="s">
        <v>217</v>
      </c>
      <c r="I5" s="1" t="s">
        <v>251</v>
      </c>
      <c r="J5" s="1" t="s">
        <v>30</v>
      </c>
      <c r="K5" s="1" t="s">
        <v>252</v>
      </c>
      <c r="L5" s="1" t="s">
        <v>252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253</v>
      </c>
      <c r="S5" s="1" t="s">
        <v>225</v>
      </c>
      <c r="T5" s="1" t="s">
        <v>226</v>
      </c>
      <c r="U5" s="1" t="s">
        <v>227</v>
      </c>
    </row>
    <row r="6" s="1" customFormat="1" spans="1:21">
      <c r="A6" s="3">
        <v>17996059167</v>
      </c>
      <c r="B6" s="1" t="s">
        <v>254</v>
      </c>
      <c r="C6" s="1" t="s">
        <v>255</v>
      </c>
      <c r="D6" s="1" t="s">
        <v>256</v>
      </c>
      <c r="E6" s="1" t="s">
        <v>257</v>
      </c>
      <c r="F6" s="1" t="s">
        <v>233</v>
      </c>
      <c r="G6" s="1" t="s">
        <v>250</v>
      </c>
      <c r="H6" s="1" t="s">
        <v>217</v>
      </c>
      <c r="I6" s="1" t="s">
        <v>258</v>
      </c>
      <c r="J6" s="1" t="s">
        <v>30</v>
      </c>
      <c r="K6" s="1" t="s">
        <v>259</v>
      </c>
      <c r="L6" s="1" t="s">
        <v>259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260</v>
      </c>
      <c r="S6" s="1" t="s">
        <v>225</v>
      </c>
      <c r="T6" s="1" t="s">
        <v>226</v>
      </c>
      <c r="U6" s="1" t="s">
        <v>227</v>
      </c>
    </row>
    <row r="7" s="1" customFormat="1" spans="1:21">
      <c r="A7" s="3">
        <v>18035638563</v>
      </c>
      <c r="B7" s="1" t="s">
        <v>261</v>
      </c>
      <c r="C7" s="1" t="s">
        <v>262</v>
      </c>
      <c r="D7" s="1" t="s">
        <v>263</v>
      </c>
      <c r="E7" s="1" t="s">
        <v>264</v>
      </c>
      <c r="F7" s="1" t="s">
        <v>233</v>
      </c>
      <c r="G7" s="1" t="s">
        <v>250</v>
      </c>
      <c r="H7" s="1" t="s">
        <v>217</v>
      </c>
      <c r="I7" s="1" t="s">
        <v>265</v>
      </c>
      <c r="J7" s="1" t="s">
        <v>30</v>
      </c>
      <c r="K7" s="1" t="s">
        <v>266</v>
      </c>
      <c r="L7" s="1" t="s">
        <v>266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267</v>
      </c>
      <c r="S7" s="1" t="s">
        <v>225</v>
      </c>
      <c r="T7" s="1" t="s">
        <v>226</v>
      </c>
      <c r="U7" s="1" t="s">
        <v>227</v>
      </c>
    </row>
    <row r="8" s="1" customFormat="1" spans="1:21">
      <c r="A8" s="3">
        <v>18038989578</v>
      </c>
      <c r="B8" s="1" t="s">
        <v>268</v>
      </c>
      <c r="C8" s="1" t="s">
        <v>269</v>
      </c>
      <c r="D8" s="1" t="s">
        <v>270</v>
      </c>
      <c r="E8" s="1" t="s">
        <v>271</v>
      </c>
      <c r="F8" s="1" t="s">
        <v>215</v>
      </c>
      <c r="G8" s="1" t="s">
        <v>272</v>
      </c>
      <c r="H8" s="1" t="s">
        <v>217</v>
      </c>
      <c r="I8" s="1" t="s">
        <v>273</v>
      </c>
      <c r="J8" s="1" t="s">
        <v>30</v>
      </c>
      <c r="K8" s="1" t="s">
        <v>274</v>
      </c>
      <c r="L8" s="1" t="s">
        <v>274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275</v>
      </c>
      <c r="S8" s="1" t="s">
        <v>225</v>
      </c>
      <c r="T8" s="1" t="s">
        <v>226</v>
      </c>
      <c r="U8" s="1" t="s">
        <v>227</v>
      </c>
    </row>
    <row r="9" s="1" customFormat="1" spans="1:21">
      <c r="A9" s="3">
        <v>18044033883</v>
      </c>
      <c r="B9" s="1" t="s">
        <v>276</v>
      </c>
      <c r="C9" s="1" t="s">
        <v>277</v>
      </c>
      <c r="D9" s="1" t="s">
        <v>278</v>
      </c>
      <c r="E9" s="1" t="s">
        <v>279</v>
      </c>
      <c r="F9" s="1" t="s">
        <v>241</v>
      </c>
      <c r="G9" s="1" t="s">
        <v>272</v>
      </c>
      <c r="H9" s="1" t="s">
        <v>217</v>
      </c>
      <c r="I9" s="1" t="s">
        <v>280</v>
      </c>
      <c r="J9" s="1" t="s">
        <v>30</v>
      </c>
      <c r="K9" s="1" t="s">
        <v>281</v>
      </c>
      <c r="L9" s="1" t="s">
        <v>281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282</v>
      </c>
      <c r="S9" s="1" t="s">
        <v>225</v>
      </c>
      <c r="T9" s="1" t="s">
        <v>226</v>
      </c>
      <c r="U9" s="1" t="s">
        <v>227</v>
      </c>
    </row>
    <row r="10" s="1" customFormat="1" spans="1:21">
      <c r="A10" s="3">
        <v>18063240392</v>
      </c>
      <c r="B10" s="1" t="s">
        <v>283</v>
      </c>
      <c r="C10" s="1" t="s">
        <v>284</v>
      </c>
      <c r="D10" s="1" t="s">
        <v>285</v>
      </c>
      <c r="E10" s="1" t="s">
        <v>286</v>
      </c>
      <c r="F10" s="1" t="s">
        <v>241</v>
      </c>
      <c r="G10" s="1" t="s">
        <v>216</v>
      </c>
      <c r="H10" s="1" t="s">
        <v>217</v>
      </c>
      <c r="I10" s="1" t="s">
        <v>287</v>
      </c>
      <c r="J10" s="1" t="s">
        <v>30</v>
      </c>
      <c r="K10" s="1" t="s">
        <v>288</v>
      </c>
      <c r="L10" s="1" t="s">
        <v>288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289</v>
      </c>
      <c r="S10" s="1" t="s">
        <v>225</v>
      </c>
      <c r="T10" s="1" t="s">
        <v>226</v>
      </c>
      <c r="U10" s="1" t="s">
        <v>290</v>
      </c>
    </row>
    <row r="11" s="1" customFormat="1" spans="1:21">
      <c r="A11" s="3">
        <v>18091956914</v>
      </c>
      <c r="B11" s="1" t="s">
        <v>291</v>
      </c>
      <c r="C11" s="1" t="s">
        <v>292</v>
      </c>
      <c r="D11" s="1" t="s">
        <v>293</v>
      </c>
      <c r="E11" s="1" t="s">
        <v>294</v>
      </c>
      <c r="F11" s="1" t="s">
        <v>242</v>
      </c>
      <c r="G11" s="1" t="s">
        <v>232</v>
      </c>
      <c r="H11" s="1" t="s">
        <v>217</v>
      </c>
      <c r="I11" s="1" t="s">
        <v>295</v>
      </c>
      <c r="J11" s="1" t="s">
        <v>30</v>
      </c>
      <c r="K11" s="1" t="s">
        <v>296</v>
      </c>
      <c r="L11" s="1" t="s">
        <v>296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297</v>
      </c>
      <c r="S11" s="1" t="s">
        <v>225</v>
      </c>
      <c r="T11" s="1" t="s">
        <v>226</v>
      </c>
      <c r="U11" s="1" t="s">
        <v>227</v>
      </c>
    </row>
    <row r="12" s="1" customFormat="1" spans="1:21">
      <c r="A12" s="3">
        <v>18167093550</v>
      </c>
      <c r="B12" s="1" t="s">
        <v>298</v>
      </c>
      <c r="C12" s="1" t="s">
        <v>299</v>
      </c>
      <c r="D12" s="1" t="s">
        <v>300</v>
      </c>
      <c r="E12" s="1" t="s">
        <v>301</v>
      </c>
      <c r="F12" s="1" t="s">
        <v>216</v>
      </c>
      <c r="G12" s="1" t="s">
        <v>232</v>
      </c>
      <c r="H12" s="1" t="s">
        <v>217</v>
      </c>
      <c r="I12" s="1" t="s">
        <v>302</v>
      </c>
      <c r="J12" s="1" t="s">
        <v>30</v>
      </c>
      <c r="K12" s="1" t="s">
        <v>303</v>
      </c>
      <c r="L12" s="1" t="s">
        <v>303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304</v>
      </c>
      <c r="S12" s="1" t="s">
        <v>225</v>
      </c>
      <c r="T12" s="1" t="s">
        <v>226</v>
      </c>
      <c r="U12" s="1" t="s">
        <v>227</v>
      </c>
    </row>
    <row r="13" s="1" customFormat="1" spans="1:21">
      <c r="A13" s="3">
        <v>18210691404</v>
      </c>
      <c r="B13" s="1" t="s">
        <v>305</v>
      </c>
      <c r="C13" s="1" t="s">
        <v>306</v>
      </c>
      <c r="D13" s="1" t="s">
        <v>307</v>
      </c>
      <c r="E13" s="1" t="s">
        <v>308</v>
      </c>
      <c r="F13" s="1" t="s">
        <v>241</v>
      </c>
      <c r="G13" s="1" t="s">
        <v>216</v>
      </c>
      <c r="H13" s="1" t="s">
        <v>217</v>
      </c>
      <c r="I13" s="1" t="s">
        <v>309</v>
      </c>
      <c r="J13" s="1" t="s">
        <v>30</v>
      </c>
      <c r="K13" s="1" t="s">
        <v>310</v>
      </c>
      <c r="L13" s="1" t="s">
        <v>310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311</v>
      </c>
      <c r="S13" s="1" t="s">
        <v>225</v>
      </c>
      <c r="T13" s="1" t="s">
        <v>226</v>
      </c>
      <c r="U13" s="1" t="s">
        <v>227</v>
      </c>
    </row>
    <row r="14" s="1" customFormat="1" spans="1:21">
      <c r="A14" s="3">
        <v>18225063572</v>
      </c>
      <c r="B14" s="1" t="s">
        <v>312</v>
      </c>
      <c r="C14" s="1" t="s">
        <v>313</v>
      </c>
      <c r="D14" s="1" t="s">
        <v>314</v>
      </c>
      <c r="E14" s="1" t="s">
        <v>315</v>
      </c>
      <c r="F14" s="1" t="s">
        <v>232</v>
      </c>
      <c r="G14" s="1" t="s">
        <v>250</v>
      </c>
      <c r="H14" s="1" t="s">
        <v>217</v>
      </c>
      <c r="I14" s="1" t="s">
        <v>316</v>
      </c>
      <c r="J14" s="1" t="s">
        <v>30</v>
      </c>
      <c r="K14" s="1" t="s">
        <v>317</v>
      </c>
      <c r="L14" s="1" t="s">
        <v>317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318</v>
      </c>
      <c r="S14" s="1" t="s">
        <v>225</v>
      </c>
      <c r="T14" s="1" t="s">
        <v>226</v>
      </c>
      <c r="U14" s="1" t="s">
        <v>227</v>
      </c>
    </row>
    <row r="15" s="1" customFormat="1" spans="1:21">
      <c r="A15" s="3">
        <v>18231844580</v>
      </c>
      <c r="B15" s="1" t="s">
        <v>319</v>
      </c>
      <c r="C15" s="1" t="s">
        <v>320</v>
      </c>
      <c r="D15" s="1" t="s">
        <v>321</v>
      </c>
      <c r="E15" s="1" t="s">
        <v>322</v>
      </c>
      <c r="F15" s="1" t="s">
        <v>216</v>
      </c>
      <c r="G15" s="1" t="s">
        <v>242</v>
      </c>
      <c r="H15" s="1" t="s">
        <v>217</v>
      </c>
      <c r="I15" s="1" t="s">
        <v>323</v>
      </c>
      <c r="J15" s="1" t="s">
        <v>30</v>
      </c>
      <c r="K15" s="1" t="s">
        <v>324</v>
      </c>
      <c r="L15" s="1" t="s">
        <v>325</v>
      </c>
      <c r="M15" s="1" t="s">
        <v>326</v>
      </c>
      <c r="N15" s="1" t="s">
        <v>327</v>
      </c>
      <c r="O15" s="1" t="s">
        <v>221</v>
      </c>
      <c r="P15" s="1" t="s">
        <v>222</v>
      </c>
      <c r="Q15" s="1" t="s">
        <v>223</v>
      </c>
      <c r="R15" s="1" t="s">
        <v>328</v>
      </c>
      <c r="S15" s="1" t="s">
        <v>225</v>
      </c>
      <c r="T15" s="1" t="s">
        <v>226</v>
      </c>
      <c r="U15" s="1" t="s">
        <v>227</v>
      </c>
    </row>
    <row r="16" s="1" customFormat="1" spans="1:21">
      <c r="A16" s="3">
        <v>18237336105</v>
      </c>
      <c r="B16" s="1" t="s">
        <v>319</v>
      </c>
      <c r="C16" s="1" t="s">
        <v>329</v>
      </c>
      <c r="D16" s="1" t="s">
        <v>330</v>
      </c>
      <c r="E16" s="1" t="s">
        <v>331</v>
      </c>
      <c r="F16" s="1" t="s">
        <v>272</v>
      </c>
      <c r="G16" s="1" t="s">
        <v>216</v>
      </c>
      <c r="H16" s="1" t="s">
        <v>217</v>
      </c>
      <c r="I16" s="1" t="s">
        <v>332</v>
      </c>
      <c r="J16" s="1" t="s">
        <v>30</v>
      </c>
      <c r="K16" s="1" t="s">
        <v>333</v>
      </c>
      <c r="L16" s="1" t="s">
        <v>333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334</v>
      </c>
      <c r="S16" s="1" t="s">
        <v>225</v>
      </c>
      <c r="T16" s="1" t="s">
        <v>226</v>
      </c>
      <c r="U16" s="1" t="s">
        <v>227</v>
      </c>
    </row>
    <row r="17" s="1" customFormat="1" spans="1:21">
      <c r="A17" s="3">
        <v>18260239574</v>
      </c>
      <c r="B17" s="1" t="s">
        <v>215</v>
      </c>
      <c r="C17" s="1" t="s">
        <v>335</v>
      </c>
      <c r="D17" s="1" t="s">
        <v>336</v>
      </c>
      <c r="E17" s="1" t="s">
        <v>337</v>
      </c>
      <c r="F17" s="1" t="s">
        <v>338</v>
      </c>
      <c r="G17" s="1" t="s">
        <v>272</v>
      </c>
      <c r="H17" s="1" t="s">
        <v>217</v>
      </c>
      <c r="I17" s="1" t="s">
        <v>339</v>
      </c>
      <c r="J17" s="1" t="s">
        <v>30</v>
      </c>
      <c r="K17" s="1" t="s">
        <v>340</v>
      </c>
      <c r="L17" s="1" t="s">
        <v>340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341</v>
      </c>
      <c r="S17" s="1" t="s">
        <v>225</v>
      </c>
      <c r="T17" s="1" t="s">
        <v>226</v>
      </c>
      <c r="U17" s="1" t="s">
        <v>227</v>
      </c>
    </row>
    <row r="18" s="1" customFormat="1" spans="1:21">
      <c r="A18" s="3">
        <v>18278089976</v>
      </c>
      <c r="B18" s="1" t="s">
        <v>241</v>
      </c>
      <c r="C18" s="1" t="s">
        <v>342</v>
      </c>
      <c r="D18" s="1" t="s">
        <v>343</v>
      </c>
      <c r="E18" s="1" t="s">
        <v>344</v>
      </c>
      <c r="F18" s="1" t="s">
        <v>232</v>
      </c>
      <c r="G18" s="1" t="s">
        <v>233</v>
      </c>
      <c r="H18" s="1" t="s">
        <v>217</v>
      </c>
      <c r="I18" s="1" t="s">
        <v>345</v>
      </c>
      <c r="J18" s="1" t="s">
        <v>30</v>
      </c>
      <c r="K18" s="1" t="s">
        <v>346</v>
      </c>
      <c r="L18" s="1" t="s">
        <v>346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347</v>
      </c>
      <c r="S18" s="1" t="s">
        <v>225</v>
      </c>
      <c r="T18" s="1" t="s">
        <v>226</v>
      </c>
      <c r="U18" s="1" t="s">
        <v>227</v>
      </c>
    </row>
    <row r="19" s="1" customFormat="1" spans="1:21">
      <c r="A19" s="3">
        <v>18285452535</v>
      </c>
      <c r="B19" s="1" t="s">
        <v>272</v>
      </c>
      <c r="C19" s="1" t="s">
        <v>348</v>
      </c>
      <c r="D19" s="1" t="s">
        <v>349</v>
      </c>
      <c r="E19" s="1" t="s">
        <v>350</v>
      </c>
      <c r="F19" s="1" t="s">
        <v>216</v>
      </c>
      <c r="G19" s="1" t="s">
        <v>351</v>
      </c>
      <c r="H19" s="1" t="s">
        <v>217</v>
      </c>
      <c r="I19" s="1" t="s">
        <v>352</v>
      </c>
      <c r="J19" s="1" t="s">
        <v>30</v>
      </c>
      <c r="K19" s="1" t="s">
        <v>353</v>
      </c>
      <c r="L19" s="1" t="s">
        <v>353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354</v>
      </c>
      <c r="S19" s="1" t="s">
        <v>225</v>
      </c>
      <c r="T19" s="1" t="s">
        <v>226</v>
      </c>
      <c r="U19" s="1" t="s">
        <v>227</v>
      </c>
    </row>
    <row r="20" s="1" customFormat="1" spans="1:21">
      <c r="A20" s="3">
        <v>18293152662</v>
      </c>
      <c r="B20" s="1" t="s">
        <v>216</v>
      </c>
      <c r="C20" s="1" t="s">
        <v>355</v>
      </c>
      <c r="D20" s="1" t="s">
        <v>356</v>
      </c>
      <c r="E20" s="1" t="s">
        <v>357</v>
      </c>
      <c r="F20" s="1" t="s">
        <v>216</v>
      </c>
      <c r="G20" s="1" t="s">
        <v>351</v>
      </c>
      <c r="H20" s="1" t="s">
        <v>217</v>
      </c>
      <c r="I20" s="1" t="s">
        <v>358</v>
      </c>
      <c r="J20" s="1" t="s">
        <v>30</v>
      </c>
      <c r="K20" s="1" t="s">
        <v>359</v>
      </c>
      <c r="L20" s="1" t="s">
        <v>359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360</v>
      </c>
      <c r="S20" s="1" t="s">
        <v>225</v>
      </c>
      <c r="T20" s="1" t="s">
        <v>226</v>
      </c>
      <c r="U20" s="1" t="s">
        <v>227</v>
      </c>
    </row>
    <row r="21" s="1" customFormat="1" spans="1:21">
      <c r="A21" s="3">
        <v>18306312037</v>
      </c>
      <c r="B21" s="1" t="s">
        <v>242</v>
      </c>
      <c r="C21" s="1" t="s">
        <v>361</v>
      </c>
      <c r="D21" s="1" t="s">
        <v>362</v>
      </c>
      <c r="E21" s="1" t="s">
        <v>363</v>
      </c>
      <c r="F21" s="1" t="s">
        <v>232</v>
      </c>
      <c r="G21" s="1" t="s">
        <v>233</v>
      </c>
      <c r="H21" s="1" t="s">
        <v>217</v>
      </c>
      <c r="I21" s="1" t="s">
        <v>364</v>
      </c>
      <c r="J21" s="1" t="s">
        <v>30</v>
      </c>
      <c r="K21" s="1" t="s">
        <v>365</v>
      </c>
      <c r="L21" s="1" t="s">
        <v>365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366</v>
      </c>
      <c r="S21" s="1" t="s">
        <v>225</v>
      </c>
      <c r="T21" s="1" t="s">
        <v>226</v>
      </c>
      <c r="U21" s="1" t="s">
        <v>227</v>
      </c>
    </row>
    <row r="22" s="1" customFormat="1" spans="1:21">
      <c r="A22" s="3">
        <v>18314796237</v>
      </c>
      <c r="B22" s="1" t="s">
        <v>351</v>
      </c>
      <c r="C22" s="1" t="s">
        <v>367</v>
      </c>
      <c r="D22" s="1" t="s">
        <v>368</v>
      </c>
      <c r="E22" s="1" t="s">
        <v>369</v>
      </c>
      <c r="F22" s="1" t="s">
        <v>351</v>
      </c>
      <c r="G22" s="1" t="s">
        <v>232</v>
      </c>
      <c r="H22" s="1" t="s">
        <v>217</v>
      </c>
      <c r="I22" s="1" t="s">
        <v>370</v>
      </c>
      <c r="J22" s="1" t="s">
        <v>30</v>
      </c>
      <c r="K22" s="1" t="s">
        <v>371</v>
      </c>
      <c r="L22" s="1" t="s">
        <v>371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372</v>
      </c>
      <c r="S22" s="1" t="s">
        <v>225</v>
      </c>
      <c r="T22" s="1" t="s">
        <v>226</v>
      </c>
      <c r="U22" s="1" t="s">
        <v>227</v>
      </c>
    </row>
    <row r="23" s="1" customFormat="1" spans="1:21">
      <c r="A23" s="3">
        <v>18314804043</v>
      </c>
      <c r="B23" s="1" t="s">
        <v>351</v>
      </c>
      <c r="C23" s="1" t="s">
        <v>373</v>
      </c>
      <c r="D23" s="1" t="s">
        <v>362</v>
      </c>
      <c r="E23" s="1" t="s">
        <v>374</v>
      </c>
      <c r="F23" s="1" t="s">
        <v>233</v>
      </c>
      <c r="G23" s="1" t="s">
        <v>250</v>
      </c>
      <c r="H23" s="1" t="s">
        <v>217</v>
      </c>
      <c r="I23" s="1" t="s">
        <v>375</v>
      </c>
      <c r="J23" s="1" t="s">
        <v>30</v>
      </c>
      <c r="K23" s="1" t="s">
        <v>376</v>
      </c>
      <c r="L23" s="1" t="s">
        <v>376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377</v>
      </c>
      <c r="S23" s="1" t="s">
        <v>225</v>
      </c>
      <c r="T23" s="1" t="s">
        <v>226</v>
      </c>
      <c r="U23" s="1" t="s">
        <v>227</v>
      </c>
    </row>
    <row r="24" s="1" customFormat="1" spans="1:21">
      <c r="A24" s="3">
        <v>18318196653</v>
      </c>
      <c r="B24" s="1" t="s">
        <v>351</v>
      </c>
      <c r="C24" s="1" t="s">
        <v>378</v>
      </c>
      <c r="D24" s="1" t="s">
        <v>379</v>
      </c>
      <c r="E24" s="1" t="s">
        <v>380</v>
      </c>
      <c r="F24" s="1" t="s">
        <v>233</v>
      </c>
      <c r="G24" s="1" t="s">
        <v>250</v>
      </c>
      <c r="H24" s="1" t="s">
        <v>217</v>
      </c>
      <c r="I24" s="1" t="s">
        <v>381</v>
      </c>
      <c r="J24" s="1" t="s">
        <v>30</v>
      </c>
      <c r="K24" s="1" t="s">
        <v>382</v>
      </c>
      <c r="L24" s="1" t="s">
        <v>382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383</v>
      </c>
      <c r="S24" s="1" t="s">
        <v>225</v>
      </c>
      <c r="T24" s="1" t="s">
        <v>226</v>
      </c>
      <c r="U24" s="1" t="s">
        <v>227</v>
      </c>
    </row>
    <row r="25" s="1" customFormat="1" spans="1:21">
      <c r="A25" s="3">
        <v>18319934705</v>
      </c>
      <c r="B25" s="1" t="s">
        <v>351</v>
      </c>
      <c r="C25" s="1" t="s">
        <v>384</v>
      </c>
      <c r="D25" s="1" t="s">
        <v>385</v>
      </c>
      <c r="E25" s="1" t="s">
        <v>386</v>
      </c>
      <c r="F25" s="1" t="s">
        <v>351</v>
      </c>
      <c r="G25" s="1" t="s">
        <v>233</v>
      </c>
      <c r="H25" s="1" t="s">
        <v>217</v>
      </c>
      <c r="I25" s="1" t="s">
        <v>387</v>
      </c>
      <c r="J25" s="1" t="s">
        <v>30</v>
      </c>
      <c r="K25" s="1" t="s">
        <v>388</v>
      </c>
      <c r="L25" s="1" t="s">
        <v>388</v>
      </c>
      <c r="M25" s="1" t="s">
        <v>220</v>
      </c>
      <c r="N25" s="1" t="s">
        <v>220</v>
      </c>
      <c r="O25" s="1" t="s">
        <v>221</v>
      </c>
      <c r="P25" s="1" t="s">
        <v>222</v>
      </c>
      <c r="Q25" s="1" t="s">
        <v>223</v>
      </c>
      <c r="R25" s="1" t="s">
        <v>389</v>
      </c>
      <c r="S25" s="1" t="s">
        <v>225</v>
      </c>
      <c r="T25" s="1" t="s">
        <v>226</v>
      </c>
      <c r="U25" s="1" t="s">
        <v>227</v>
      </c>
    </row>
    <row r="26" s="1" customFormat="1" spans="1:21">
      <c r="A26" s="3">
        <v>18320519241</v>
      </c>
      <c r="B26" s="1" t="s">
        <v>351</v>
      </c>
      <c r="C26" s="1" t="s">
        <v>390</v>
      </c>
      <c r="D26" s="1" t="s">
        <v>368</v>
      </c>
      <c r="E26" s="1" t="s">
        <v>369</v>
      </c>
      <c r="F26" s="1" t="s">
        <v>233</v>
      </c>
      <c r="G26" s="1" t="s">
        <v>250</v>
      </c>
      <c r="H26" s="1" t="s">
        <v>217</v>
      </c>
      <c r="I26" s="1" t="s">
        <v>370</v>
      </c>
      <c r="J26" s="1" t="s">
        <v>30</v>
      </c>
      <c r="K26" s="1" t="s">
        <v>371</v>
      </c>
      <c r="L26" s="1" t="s">
        <v>371</v>
      </c>
      <c r="M26" s="1" t="s">
        <v>220</v>
      </c>
      <c r="N26" s="1" t="s">
        <v>220</v>
      </c>
      <c r="O26" s="1" t="s">
        <v>221</v>
      </c>
      <c r="P26" s="1" t="s">
        <v>222</v>
      </c>
      <c r="Q26" s="1" t="s">
        <v>223</v>
      </c>
      <c r="R26" s="1" t="s">
        <v>391</v>
      </c>
      <c r="S26" s="1" t="s">
        <v>225</v>
      </c>
      <c r="T26" s="1" t="s">
        <v>226</v>
      </c>
      <c r="U26" s="1" t="s">
        <v>227</v>
      </c>
    </row>
    <row r="27" s="1" customFormat="1" spans="1:21">
      <c r="A27" s="3">
        <v>18326645333</v>
      </c>
      <c r="B27" s="1" t="s">
        <v>232</v>
      </c>
      <c r="C27" s="1" t="s">
        <v>392</v>
      </c>
      <c r="D27" s="1" t="s">
        <v>393</v>
      </c>
      <c r="E27" s="1" t="s">
        <v>394</v>
      </c>
      <c r="F27" s="1" t="s">
        <v>232</v>
      </c>
      <c r="G27" s="1" t="s">
        <v>233</v>
      </c>
      <c r="H27" s="1" t="s">
        <v>217</v>
      </c>
      <c r="I27" s="1" t="s">
        <v>395</v>
      </c>
      <c r="J27" s="1" t="s">
        <v>30</v>
      </c>
      <c r="K27" s="1" t="s">
        <v>382</v>
      </c>
      <c r="L27" s="1" t="s">
        <v>382</v>
      </c>
      <c r="M27" s="1" t="s">
        <v>220</v>
      </c>
      <c r="N27" s="1" t="s">
        <v>220</v>
      </c>
      <c r="O27" s="1" t="s">
        <v>221</v>
      </c>
      <c r="P27" s="1" t="s">
        <v>222</v>
      </c>
      <c r="Q27" s="1" t="s">
        <v>223</v>
      </c>
      <c r="R27" s="1" t="s">
        <v>396</v>
      </c>
      <c r="S27" s="1" t="s">
        <v>225</v>
      </c>
      <c r="T27" s="1" t="s">
        <v>226</v>
      </c>
      <c r="U27" s="1" t="s">
        <v>227</v>
      </c>
    </row>
    <row r="28" s="1" customFormat="1" spans="1:21">
      <c r="A28" s="3">
        <v>18333164073</v>
      </c>
      <c r="B28" s="1" t="s">
        <v>232</v>
      </c>
      <c r="C28" s="1" t="s">
        <v>397</v>
      </c>
      <c r="D28" s="1" t="s">
        <v>393</v>
      </c>
      <c r="E28" s="1" t="s">
        <v>398</v>
      </c>
      <c r="F28" s="1" t="s">
        <v>232</v>
      </c>
      <c r="G28" s="1" t="s">
        <v>233</v>
      </c>
      <c r="H28" s="1" t="s">
        <v>217</v>
      </c>
      <c r="I28" s="1" t="s">
        <v>395</v>
      </c>
      <c r="J28" s="1" t="s">
        <v>30</v>
      </c>
      <c r="K28" s="1" t="s">
        <v>382</v>
      </c>
      <c r="L28" s="1" t="s">
        <v>382</v>
      </c>
      <c r="M28" s="1" t="s">
        <v>220</v>
      </c>
      <c r="N28" s="1" t="s">
        <v>220</v>
      </c>
      <c r="O28" s="1" t="s">
        <v>221</v>
      </c>
      <c r="P28" s="1" t="s">
        <v>222</v>
      </c>
      <c r="Q28" s="1" t="s">
        <v>223</v>
      </c>
      <c r="R28" s="1" t="s">
        <v>399</v>
      </c>
      <c r="S28" s="1" t="s">
        <v>225</v>
      </c>
      <c r="T28" s="1" t="s">
        <v>226</v>
      </c>
      <c r="U28" s="1" t="s">
        <v>227</v>
      </c>
    </row>
    <row r="29" s="1" customFormat="1" spans="1:21">
      <c r="A29" s="3">
        <v>18341174347</v>
      </c>
      <c r="B29" s="1" t="s">
        <v>233</v>
      </c>
      <c r="C29" s="1" t="s">
        <v>400</v>
      </c>
      <c r="D29" s="1" t="s">
        <v>401</v>
      </c>
      <c r="E29" s="1" t="s">
        <v>402</v>
      </c>
      <c r="F29" s="1" t="s">
        <v>233</v>
      </c>
      <c r="G29" s="1" t="s">
        <v>250</v>
      </c>
      <c r="H29" s="1" t="s">
        <v>217</v>
      </c>
      <c r="I29" s="1" t="s">
        <v>403</v>
      </c>
      <c r="J29" s="1" t="s">
        <v>30</v>
      </c>
      <c r="K29" s="1" t="s">
        <v>404</v>
      </c>
      <c r="L29" s="1" t="s">
        <v>404</v>
      </c>
      <c r="M29" s="1" t="s">
        <v>220</v>
      </c>
      <c r="N29" s="1" t="s">
        <v>220</v>
      </c>
      <c r="O29" s="1" t="s">
        <v>221</v>
      </c>
      <c r="P29" s="1" t="s">
        <v>222</v>
      </c>
      <c r="Q29" s="1" t="s">
        <v>223</v>
      </c>
      <c r="R29" s="1" t="s">
        <v>405</v>
      </c>
      <c r="S29" s="1" t="s">
        <v>225</v>
      </c>
      <c r="T29" s="1" t="s">
        <v>226</v>
      </c>
      <c r="U29" s="1" t="s">
        <v>227</v>
      </c>
    </row>
    <row r="30" s="1" customFormat="1" spans="1:21">
      <c r="A30" s="3">
        <v>18344251602</v>
      </c>
      <c r="B30" s="1" t="s">
        <v>233</v>
      </c>
      <c r="C30" s="1" t="s">
        <v>406</v>
      </c>
      <c r="D30" s="1" t="s">
        <v>407</v>
      </c>
      <c r="E30" s="1" t="s">
        <v>408</v>
      </c>
      <c r="F30" s="1" t="s">
        <v>233</v>
      </c>
      <c r="G30" s="1" t="s">
        <v>250</v>
      </c>
      <c r="H30" s="1" t="s">
        <v>217</v>
      </c>
      <c r="I30" s="1" t="s">
        <v>409</v>
      </c>
      <c r="J30" s="1" t="s">
        <v>30</v>
      </c>
      <c r="K30" s="1" t="s">
        <v>410</v>
      </c>
      <c r="L30" s="1" t="s">
        <v>410</v>
      </c>
      <c r="M30" s="1" t="s">
        <v>220</v>
      </c>
      <c r="N30" s="1" t="s">
        <v>220</v>
      </c>
      <c r="O30" s="1" t="s">
        <v>221</v>
      </c>
      <c r="P30" s="1" t="s">
        <v>222</v>
      </c>
      <c r="Q30" s="1" t="s">
        <v>223</v>
      </c>
      <c r="R30" s="1" t="s">
        <v>411</v>
      </c>
      <c r="S30" s="1" t="s">
        <v>225</v>
      </c>
      <c r="T30" s="1" t="s">
        <v>226</v>
      </c>
      <c r="U30" s="1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2022-07-11T01:58:42Z</dcterms:created>
  <dcterms:modified xsi:type="dcterms:W3CDTF">2022-07-11T02:15:33Z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E70830BCE946407CBA68AC4B74B7A6B0</vt:lpwstr>
  </property>
  <property fmtid="{D5CDD505-2E9C-101B-9397-08002B2CF9AE}" pid="3" name="KSOProductBuildVer">
    <vt:lpwstr>2052-11.1.0.11830</vt:lpwstr>
  </property>
</Properties>
</file>