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对账!$A$1:$H$6</definedName>
  </definedNames>
  <calcPr calcId="144525"/>
</workbook>
</file>

<file path=xl/sharedStrings.xml><?xml version="1.0" encoding="utf-8"?>
<sst xmlns="http://schemas.openxmlformats.org/spreadsheetml/2006/main" count="457" uniqueCount="176">
  <si>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</si>
  <si>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</si>
  <si>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</si>
  <si>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</si>
  <si>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</si>
  <si>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</si>
  <si>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</si>
  <si>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</si>
  <si>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</si>
  <si>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20220704-20220710</t>
  </si>
  <si>
    <t>广州汇登信息科技有限公司（预付）</t>
  </si>
  <si>
    <t>4368148</t>
  </si>
  <si>
    <t>3572.38</t>
  </si>
  <si>
    <t>-2124.18</t>
  </si>
  <si>
    <t>-193.00</t>
  </si>
  <si>
    <t>0.00</t>
  </si>
  <si>
    <t>1255.20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</si>
  <si>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</si>
  <si>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</si>
  <si>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</si>
  <si>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</si>
  <si>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</si>
  <si>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</si>
  <si>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</si>
  <si>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</si>
  <si>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</si>
  <si>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</si>
  <si>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</si>
  <si>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</si>
  <si>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</si>
  <si>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</si>
  <si>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</si>
  <si>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</si>
  <si>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备注</t>
  </si>
  <si>
    <t>4890920438927173123</t>
  </si>
  <si>
    <t>贵阳溪山里酒店</t>
  </si>
  <si>
    <t>贵阳市</t>
  </si>
  <si>
    <t>本期应结</t>
  </si>
  <si>
    <t>2022-07-07~2022-07-08</t>
  </si>
  <si>
    <t>高级精致房</t>
  </si>
  <si>
    <t>孙赵一</t>
  </si>
  <si>
    <t>1</t>
  </si>
  <si>
    <t>底价结算</t>
  </si>
  <si>
    <t>349.94</t>
  </si>
  <si>
    <t>418.94</t>
  </si>
  <si>
    <t>39.06</t>
  </si>
  <si>
    <t>-69.00</t>
  </si>
  <si>
    <t/>
  </si>
  <si>
    <t>4890920439589460018</t>
  </si>
  <si>
    <t>2022-07-08~2022-07-09</t>
  </si>
  <si>
    <t>豪华溪山御景套房</t>
  </si>
  <si>
    <t>李照明</t>
  </si>
  <si>
    <t>138.80</t>
  </si>
  <si>
    <t>1262.98</t>
  </si>
  <si>
    <t>125.02</t>
  </si>
  <si>
    <t>-125.02</t>
  </si>
  <si>
    <t>-1124.18</t>
  </si>
  <si>
    <t>181010</t>
  </si>
  <si>
    <t>4890920444332358264</t>
  </si>
  <si>
    <t>张家界京武铂尔曼酒店</t>
  </si>
  <si>
    <t>张家界市</t>
  </si>
  <si>
    <t>高级大床房</t>
  </si>
  <si>
    <t>王心旸</t>
  </si>
  <si>
    <t>1000.00</t>
  </si>
  <si>
    <t>112.00</t>
  </si>
  <si>
    <t>-112.00</t>
  </si>
  <si>
    <t>-1000.00</t>
  </si>
  <si>
    <t>4890920439180834666</t>
  </si>
  <si>
    <t>吴雪怡</t>
  </si>
  <si>
    <t>395.82</t>
  </si>
  <si>
    <t>473.82</t>
  </si>
  <si>
    <t>44.18</t>
  </si>
  <si>
    <t>-78.00</t>
  </si>
  <si>
    <t>180970</t>
  </si>
  <si>
    <t>4890920411407259518</t>
  </si>
  <si>
    <t>刘梃</t>
  </si>
  <si>
    <t>370.64</t>
  </si>
  <si>
    <t>416.64</t>
  </si>
  <si>
    <t>41.36</t>
  </si>
  <si>
    <t>-46.00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</si>
  <si>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</si>
  <si>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</si>
  <si>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</si>
  <si>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</si>
  <si>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</si>
  <si>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</si>
  <si>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</si>
  <si>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</si>
  <si>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</si>
  <si>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</si>
  <si>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-1249.20</t>
  </si>
  <si>
    <t>已确认</t>
  </si>
  <si>
    <t>-1112.00</t>
  </si>
  <si>
    <t>商家承担优惠</t>
  </si>
  <si>
    <t>活动名称</t>
  </si>
  <si>
    <t>活动ID</t>
  </si>
  <si>
    <t>高星酒店首单专享酒店红包</t>
  </si>
  <si>
    <t>337564100181274167</t>
  </si>
  <si>
    <t>点评全量用户可享钻石</t>
  </si>
  <si>
    <t>3_826083991</t>
  </si>
  <si>
    <t>139.00</t>
  </si>
  <si>
    <t>会员价-贵阳溪山里酒店-1591486469-1637119244557</t>
  </si>
  <si>
    <t>3_817556844</t>
  </si>
  <si>
    <t>-139.00</t>
  </si>
  <si>
    <t>新客周末专享酒店红包</t>
  </si>
  <si>
    <t>330582100180084718</t>
  </si>
  <si>
    <t>3_817556845</t>
  </si>
  <si>
    <t>类型</t>
  </si>
  <si>
    <t>分店名称</t>
  </si>
  <si>
    <t>原因</t>
  </si>
  <si>
    <t>订单号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</si>
  <si>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</si>
  <si>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</si>
  <si>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</si>
  <si>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</si>
  <si>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</si>
  <si>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</si>
  <si>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</si>
  <si>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</si>
  <si>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</si>
  <si>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202207072006550021</t>
  </si>
  <si>
    <t>202207081140370025</t>
  </si>
  <si>
    <t>录错渠道 同程艺龙  取消收钱10%</t>
  </si>
  <si>
    <t>202207072013450020</t>
  </si>
  <si>
    <t>202207041842500022</t>
  </si>
  <si>
    <t>房集：i220712112902 1116.4元  美团国内EBK</t>
  </si>
  <si>
    <t xml:space="preserve">房集：i220712113043 美团单号4890920439589460018 生成收款1123.98元，实际此单已取消，收取10%代理手续费，实收138.8即可，而且此单录错渠道 同程艺龙国内酒店ebk </t>
  </si>
  <si>
    <t>总计：1255.2元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</si>
  <si>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</si>
  <si>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</si>
  <si>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</si>
  <si>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</si>
  <si>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</si>
  <si>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</si>
  <si>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</si>
  <si>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</si>
  <si>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</si>
  <si>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</si>
  <si>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</si>
  <si>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</si>
  <si>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</si>
  <si>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</si>
  <si>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</si>
  <si>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</si>
  <si>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</si>
  <si>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</si>
  <si>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</si>
  <si>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</si>
  <si>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4881913106552428778</t>
  </si>
  <si>
    <t>2022-06-23</t>
  </si>
  <si>
    <t>2600579</t>
  </si>
  <si>
    <t>广州大学城雅乐轩酒店</t>
  </si>
  <si>
    <t>李剑侠</t>
  </si>
  <si>
    <t>2022-06-24</t>
  </si>
  <si>
    <t>2022-06-25</t>
  </si>
  <si>
    <t>退房日周结</t>
  </si>
  <si>
    <t>321.00</t>
  </si>
  <si>
    <t>RMB</t>
  </si>
  <si>
    <t>0</t>
  </si>
  <si>
    <t>美团国内EBK</t>
  </si>
  <si>
    <t>01.011001</t>
  </si>
  <si>
    <t>2022-06-23 16:13:45</t>
  </si>
  <si>
    <t>广州汇登信息科技有限公司</t>
  </si>
  <si>
    <t>直连</t>
  </si>
  <si>
    <t>2600571</t>
  </si>
  <si>
    <t>LI JIANXIA</t>
  </si>
  <si>
    <t>2022-06-23 16:10:45</t>
  </si>
  <si>
    <t>4881913106247799908</t>
  </si>
  <si>
    <t>2600535</t>
  </si>
  <si>
    <t>金志伟,金丽娟</t>
  </si>
  <si>
    <t>642.00</t>
  </si>
  <si>
    <t>2022-06-23 15:24:26</t>
  </si>
  <si>
    <t>直采</t>
  </si>
  <si>
    <t>2600515</t>
  </si>
  <si>
    <t>JIN ZHIWEI,JIN LIJUAN</t>
  </si>
  <si>
    <t>2022-06-23 15:02:41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</si>
</sst>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15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A1" sqref="$A1:$XFD1048576"/>
    </sheetView>
  </sheetViews>
  <sheetFormatPr defaultColWidth="9" defaultRowHeight="13.5" outlineLevelRow="5"/>
  <sheetData>
    <row r="1" spans="1:20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  <c r="T1" t="s">
        <v>33</v>
      </c>
    </row>
    <row r="2" spans="1:20">
      <c r="A2" t="s">
        <v>34</v>
      </c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J2" t="s">
        <v>43</v>
      </c>
      <c r="K2" t="s">
        <v>44</v>
      </c>
      <c r="L2" t="s">
        <v>45</v>
      </c>
      <c r="M2" t="s">
        <v>15</v>
      </c>
      <c r="N2" t="s">
        <v>46</v>
      </c>
      <c r="O2" t="s">
        <v>15</v>
      </c>
      <c r="P2" t="s">
        <v>15</v>
      </c>
      <c r="Q2" t="s">
        <v>47</v>
      </c>
      <c r="R2" t="s">
        <v>47</v>
      </c>
      <c r="S2" t="s">
        <v>47</v>
      </c>
      <c r="T2" t="s">
        <v>47</v>
      </c>
    </row>
    <row r="3" spans="1:20">
      <c r="A3" t="s">
        <v>48</v>
      </c>
      <c r="B3" t="s">
        <v>35</v>
      </c>
      <c r="C3" t="s">
        <v>36</v>
      </c>
      <c r="D3" t="s">
        <v>37</v>
      </c>
      <c r="E3" t="s">
        <v>49</v>
      </c>
      <c r="F3" t="s">
        <v>50</v>
      </c>
      <c r="G3" t="s">
        <v>51</v>
      </c>
      <c r="H3" t="s">
        <v>41</v>
      </c>
      <c r="I3" t="s">
        <v>42</v>
      </c>
      <c r="J3" t="s">
        <v>52</v>
      </c>
      <c r="K3" t="s">
        <v>53</v>
      </c>
      <c r="L3" t="s">
        <v>54</v>
      </c>
      <c r="M3" t="s">
        <v>55</v>
      </c>
      <c r="N3" t="s">
        <v>15</v>
      </c>
      <c r="O3" t="s">
        <v>56</v>
      </c>
      <c r="P3" t="s">
        <v>15</v>
      </c>
      <c r="Q3" t="s">
        <v>47</v>
      </c>
      <c r="R3" t="s">
        <v>57</v>
      </c>
      <c r="S3" t="s">
        <v>47</v>
      </c>
      <c r="T3" t="s">
        <v>47</v>
      </c>
    </row>
    <row r="4" spans="1:20">
      <c r="A4" t="s">
        <v>58</v>
      </c>
      <c r="B4" t="s">
        <v>59</v>
      </c>
      <c r="C4" t="s">
        <v>60</v>
      </c>
      <c r="D4" t="s">
        <v>37</v>
      </c>
      <c r="E4" t="s">
        <v>49</v>
      </c>
      <c r="F4" t="s">
        <v>61</v>
      </c>
      <c r="G4" t="s">
        <v>62</v>
      </c>
      <c r="H4" t="s">
        <v>41</v>
      </c>
      <c r="I4" t="s">
        <v>42</v>
      </c>
      <c r="J4" t="s">
        <v>15</v>
      </c>
      <c r="K4" t="s">
        <v>63</v>
      </c>
      <c r="L4" t="s">
        <v>64</v>
      </c>
      <c r="M4" t="s">
        <v>65</v>
      </c>
      <c r="N4" t="s">
        <v>15</v>
      </c>
      <c r="O4" t="s">
        <v>66</v>
      </c>
      <c r="P4" t="s">
        <v>15</v>
      </c>
      <c r="Q4" t="s">
        <v>47</v>
      </c>
      <c r="R4" t="s">
        <v>47</v>
      </c>
      <c r="S4" t="s">
        <v>47</v>
      </c>
      <c r="T4" t="s">
        <v>47</v>
      </c>
    </row>
    <row r="5" spans="1:20">
      <c r="A5" t="s">
        <v>67</v>
      </c>
      <c r="B5" t="s">
        <v>35</v>
      </c>
      <c r="C5" t="s">
        <v>36</v>
      </c>
      <c r="D5" t="s">
        <v>37</v>
      </c>
      <c r="E5" t="s">
        <v>49</v>
      </c>
      <c r="F5" t="s">
        <v>61</v>
      </c>
      <c r="G5" t="s">
        <v>68</v>
      </c>
      <c r="H5" t="s">
        <v>41</v>
      </c>
      <c r="I5" t="s">
        <v>42</v>
      </c>
      <c r="J5" t="s">
        <v>69</v>
      </c>
      <c r="K5" t="s">
        <v>70</v>
      </c>
      <c r="L5" t="s">
        <v>71</v>
      </c>
      <c r="M5" t="s">
        <v>15</v>
      </c>
      <c r="N5" t="s">
        <v>72</v>
      </c>
      <c r="O5" t="s">
        <v>15</v>
      </c>
      <c r="P5" t="s">
        <v>15</v>
      </c>
      <c r="Q5" t="s">
        <v>47</v>
      </c>
      <c r="R5" t="s">
        <v>73</v>
      </c>
      <c r="S5" t="s">
        <v>47</v>
      </c>
      <c r="T5" t="s">
        <v>47</v>
      </c>
    </row>
    <row r="6" spans="1:20">
      <c r="A6" t="s">
        <v>74</v>
      </c>
      <c r="B6" t="s">
        <v>35</v>
      </c>
      <c r="C6" t="s">
        <v>36</v>
      </c>
      <c r="D6" t="s">
        <v>37</v>
      </c>
      <c r="E6" t="s">
        <v>49</v>
      </c>
      <c r="F6" t="s">
        <v>39</v>
      </c>
      <c r="G6" t="s">
        <v>75</v>
      </c>
      <c r="H6" t="s">
        <v>41</v>
      </c>
      <c r="I6" t="s">
        <v>42</v>
      </c>
      <c r="J6" t="s">
        <v>76</v>
      </c>
      <c r="K6" t="s">
        <v>77</v>
      </c>
      <c r="L6" t="s">
        <v>78</v>
      </c>
      <c r="M6" t="s">
        <v>15</v>
      </c>
      <c r="N6" t="s">
        <v>79</v>
      </c>
      <c r="O6" t="s">
        <v>15</v>
      </c>
      <c r="P6" t="s">
        <v>15</v>
      </c>
      <c r="Q6" t="s">
        <v>47</v>
      </c>
      <c r="R6" t="s">
        <v>47</v>
      </c>
      <c r="S6" t="s">
        <v>47</v>
      </c>
      <c r="T6" t="s">
        <v>47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"/>
  <sheetViews>
    <sheetView workbookViewId="0">
      <selection activeCell="A1" sqref="A1"/>
    </sheetView>
  </sheetViews>
  <sheetFormatPr defaultColWidth="9" defaultRowHeight="13.5" outlineLevelRow="2"/>
  <sheetData>
    <row r="1" spans="1:18">
      <c r="A1" t="s">
        <v>18</v>
      </c>
      <c r="B1" t="s">
        <v>19</v>
      </c>
      <c r="C1" t="s">
        <v>80</v>
      </c>
      <c r="D1" t="s">
        <v>81</v>
      </c>
      <c r="E1" t="s">
        <v>21</v>
      </c>
      <c r="F1" t="s">
        <v>22</v>
      </c>
      <c r="G1" t="s">
        <v>23</v>
      </c>
      <c r="H1" t="s">
        <v>82</v>
      </c>
      <c r="I1" t="s">
        <v>25</v>
      </c>
      <c r="J1" t="s">
        <v>83</v>
      </c>
      <c r="K1" t="s">
        <v>84</v>
      </c>
      <c r="L1" t="s">
        <v>85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86</v>
      </c>
    </row>
    <row r="2" spans="1:18">
      <c r="A2" t="s">
        <v>35</v>
      </c>
      <c r="B2" t="s">
        <v>47</v>
      </c>
      <c r="C2" t="s">
        <v>48</v>
      </c>
      <c r="D2" t="s">
        <v>87</v>
      </c>
      <c r="E2" t="s">
        <v>49</v>
      </c>
      <c r="F2" t="s">
        <v>50</v>
      </c>
      <c r="G2" t="s">
        <v>51</v>
      </c>
      <c r="H2" t="s">
        <v>41</v>
      </c>
      <c r="I2" t="s">
        <v>42</v>
      </c>
      <c r="J2" t="s">
        <v>88</v>
      </c>
      <c r="K2" t="s">
        <v>89</v>
      </c>
      <c r="L2" t="s">
        <v>90</v>
      </c>
      <c r="M2" t="s">
        <v>55</v>
      </c>
      <c r="N2" t="s">
        <v>56</v>
      </c>
      <c r="O2" t="s">
        <v>47</v>
      </c>
      <c r="P2" t="s">
        <v>57</v>
      </c>
      <c r="Q2" t="s">
        <v>47</v>
      </c>
      <c r="R2" t="s">
        <v>91</v>
      </c>
    </row>
    <row r="3" spans="1:18">
      <c r="A3" t="s">
        <v>59</v>
      </c>
      <c r="B3" t="s">
        <v>47</v>
      </c>
      <c r="C3" t="s">
        <v>58</v>
      </c>
      <c r="D3" t="s">
        <v>87</v>
      </c>
      <c r="E3" t="s">
        <v>49</v>
      </c>
      <c r="F3" t="s">
        <v>61</v>
      </c>
      <c r="G3" t="s">
        <v>62</v>
      </c>
      <c r="H3" t="s">
        <v>41</v>
      </c>
      <c r="I3" t="s">
        <v>42</v>
      </c>
      <c r="J3" t="s">
        <v>88</v>
      </c>
      <c r="K3" t="s">
        <v>89</v>
      </c>
      <c r="L3" t="s">
        <v>92</v>
      </c>
      <c r="M3" t="s">
        <v>65</v>
      </c>
      <c r="N3" t="s">
        <v>66</v>
      </c>
      <c r="O3" t="s">
        <v>47</v>
      </c>
      <c r="P3" t="s">
        <v>47</v>
      </c>
      <c r="Q3" t="s">
        <v>47</v>
      </c>
      <c r="R3" t="s">
        <v>91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A1" sqref="A1"/>
    </sheetView>
  </sheetViews>
  <sheetFormatPr defaultColWidth="9" defaultRowHeight="13.5" outlineLevelRow="7"/>
  <sheetData>
    <row r="1" spans="1:15">
      <c r="A1" t="s">
        <v>18</v>
      </c>
      <c r="B1" t="s">
        <v>19</v>
      </c>
      <c r="C1" t="s">
        <v>80</v>
      </c>
      <c r="D1" t="s">
        <v>81</v>
      </c>
      <c r="E1" t="s">
        <v>21</v>
      </c>
      <c r="F1" t="s">
        <v>22</v>
      </c>
      <c r="G1" t="s">
        <v>23</v>
      </c>
      <c r="H1" t="s">
        <v>25</v>
      </c>
      <c r="I1" t="s">
        <v>93</v>
      </c>
      <c r="J1" t="s">
        <v>94</v>
      </c>
      <c r="K1" t="s">
        <v>95</v>
      </c>
      <c r="L1" t="s">
        <v>30</v>
      </c>
      <c r="M1" t="s">
        <v>31</v>
      </c>
      <c r="N1" t="s">
        <v>32</v>
      </c>
      <c r="O1" t="s">
        <v>86</v>
      </c>
    </row>
    <row r="2" spans="1:15">
      <c r="A2" t="s">
        <v>35</v>
      </c>
      <c r="B2" t="s">
        <v>47</v>
      </c>
      <c r="C2" t="s">
        <v>34</v>
      </c>
      <c r="D2" t="s">
        <v>87</v>
      </c>
      <c r="E2" t="s">
        <v>38</v>
      </c>
      <c r="F2" t="s">
        <v>39</v>
      </c>
      <c r="G2" t="s">
        <v>40</v>
      </c>
      <c r="H2" t="s">
        <v>47</v>
      </c>
      <c r="I2" t="s">
        <v>15</v>
      </c>
      <c r="J2" t="s">
        <v>96</v>
      </c>
      <c r="K2" t="s">
        <v>97</v>
      </c>
      <c r="L2" t="s">
        <v>47</v>
      </c>
      <c r="M2" t="s">
        <v>47</v>
      </c>
      <c r="N2" t="s">
        <v>47</v>
      </c>
      <c r="O2" t="s">
        <v>91</v>
      </c>
    </row>
    <row r="3" spans="1:15">
      <c r="A3" t="s">
        <v>35</v>
      </c>
      <c r="B3" t="s">
        <v>47</v>
      </c>
      <c r="C3" t="s">
        <v>34</v>
      </c>
      <c r="D3" t="s">
        <v>87</v>
      </c>
      <c r="E3" t="s">
        <v>38</v>
      </c>
      <c r="F3" t="s">
        <v>39</v>
      </c>
      <c r="G3" t="s">
        <v>40</v>
      </c>
      <c r="H3" t="s">
        <v>47</v>
      </c>
      <c r="I3" t="s">
        <v>46</v>
      </c>
      <c r="J3" t="s">
        <v>98</v>
      </c>
      <c r="K3" t="s">
        <v>99</v>
      </c>
      <c r="L3" t="s">
        <v>47</v>
      </c>
      <c r="M3" t="s">
        <v>47</v>
      </c>
      <c r="N3" t="s">
        <v>47</v>
      </c>
      <c r="O3" t="s">
        <v>91</v>
      </c>
    </row>
    <row r="4" spans="1:15">
      <c r="A4" t="s">
        <v>35</v>
      </c>
      <c r="B4" t="s">
        <v>47</v>
      </c>
      <c r="C4" t="s">
        <v>48</v>
      </c>
      <c r="D4" t="s">
        <v>87</v>
      </c>
      <c r="E4" t="s">
        <v>49</v>
      </c>
      <c r="F4" t="s">
        <v>50</v>
      </c>
      <c r="G4" t="s">
        <v>51</v>
      </c>
      <c r="H4" t="s">
        <v>47</v>
      </c>
      <c r="I4" t="s">
        <v>100</v>
      </c>
      <c r="J4" t="s">
        <v>101</v>
      </c>
      <c r="K4" t="s">
        <v>102</v>
      </c>
      <c r="L4" t="s">
        <v>47</v>
      </c>
      <c r="M4" t="s">
        <v>57</v>
      </c>
      <c r="N4" t="s">
        <v>47</v>
      </c>
      <c r="O4" t="s">
        <v>91</v>
      </c>
    </row>
    <row r="5" spans="1:15">
      <c r="A5" t="s">
        <v>35</v>
      </c>
      <c r="B5" t="s">
        <v>47</v>
      </c>
      <c r="C5" t="s">
        <v>48</v>
      </c>
      <c r="D5" t="s">
        <v>87</v>
      </c>
      <c r="E5" t="s">
        <v>49</v>
      </c>
      <c r="F5" t="s">
        <v>50</v>
      </c>
      <c r="G5" t="s">
        <v>51</v>
      </c>
      <c r="H5" t="s">
        <v>47</v>
      </c>
      <c r="I5" t="s">
        <v>103</v>
      </c>
      <c r="J5" t="s">
        <v>101</v>
      </c>
      <c r="K5" t="s">
        <v>102</v>
      </c>
      <c r="L5" t="s">
        <v>47</v>
      </c>
      <c r="M5" t="s">
        <v>57</v>
      </c>
      <c r="N5" t="s">
        <v>47</v>
      </c>
      <c r="O5" t="s">
        <v>91</v>
      </c>
    </row>
    <row r="6" spans="1:15">
      <c r="A6" t="s">
        <v>35</v>
      </c>
      <c r="B6" t="s">
        <v>47</v>
      </c>
      <c r="C6" t="s">
        <v>67</v>
      </c>
      <c r="D6" t="s">
        <v>87</v>
      </c>
      <c r="E6" t="s">
        <v>49</v>
      </c>
      <c r="F6" t="s">
        <v>61</v>
      </c>
      <c r="G6" t="s">
        <v>68</v>
      </c>
      <c r="H6" t="s">
        <v>47</v>
      </c>
      <c r="I6" t="s">
        <v>72</v>
      </c>
      <c r="J6" t="s">
        <v>98</v>
      </c>
      <c r="K6" t="s">
        <v>99</v>
      </c>
      <c r="L6" t="s">
        <v>47</v>
      </c>
      <c r="M6" t="s">
        <v>73</v>
      </c>
      <c r="N6" t="s">
        <v>47</v>
      </c>
      <c r="O6" t="s">
        <v>91</v>
      </c>
    </row>
    <row r="7" spans="1:15">
      <c r="A7" t="s">
        <v>35</v>
      </c>
      <c r="B7" t="s">
        <v>47</v>
      </c>
      <c r="C7" t="s">
        <v>67</v>
      </c>
      <c r="D7" t="s">
        <v>87</v>
      </c>
      <c r="E7" t="s">
        <v>49</v>
      </c>
      <c r="F7" t="s">
        <v>61</v>
      </c>
      <c r="G7" t="s">
        <v>68</v>
      </c>
      <c r="H7" t="s">
        <v>47</v>
      </c>
      <c r="I7" t="s">
        <v>15</v>
      </c>
      <c r="J7" t="s">
        <v>104</v>
      </c>
      <c r="K7" t="s">
        <v>105</v>
      </c>
      <c r="L7" t="s">
        <v>47</v>
      </c>
      <c r="M7" t="s">
        <v>73</v>
      </c>
      <c r="N7" t="s">
        <v>47</v>
      </c>
      <c r="O7" t="s">
        <v>91</v>
      </c>
    </row>
    <row r="8" spans="1:15">
      <c r="A8" t="s">
        <v>35</v>
      </c>
      <c r="B8" t="s">
        <v>47</v>
      </c>
      <c r="C8" t="s">
        <v>74</v>
      </c>
      <c r="D8" t="s">
        <v>87</v>
      </c>
      <c r="E8" t="s">
        <v>49</v>
      </c>
      <c r="F8" t="s">
        <v>39</v>
      </c>
      <c r="G8" t="s">
        <v>75</v>
      </c>
      <c r="H8" t="s">
        <v>47</v>
      </c>
      <c r="I8" t="s">
        <v>79</v>
      </c>
      <c r="J8" t="s">
        <v>101</v>
      </c>
      <c r="K8" t="s">
        <v>106</v>
      </c>
      <c r="L8" t="s">
        <v>47</v>
      </c>
      <c r="M8" t="s">
        <v>47</v>
      </c>
      <c r="N8" t="s">
        <v>47</v>
      </c>
      <c r="O8" t="s">
        <v>91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107</v>
      </c>
      <c r="B1" t="s">
        <v>108</v>
      </c>
      <c r="C1" t="s">
        <v>6</v>
      </c>
      <c r="D1" t="s">
        <v>109</v>
      </c>
      <c r="E1" t="s">
        <v>110</v>
      </c>
      <c r="F1" t="s">
        <v>33</v>
      </c>
      <c r="G1" t="s">
        <v>111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18</v>
      </c>
      <c r="B1" t="s">
        <v>112</v>
      </c>
      <c r="C1" t="s">
        <v>80</v>
      </c>
      <c r="D1" t="s">
        <v>113</v>
      </c>
      <c r="E1" t="s">
        <v>114</v>
      </c>
      <c r="F1" t="s">
        <v>115</v>
      </c>
      <c r="G1" t="s">
        <v>116</v>
      </c>
      <c r="H1" t="s">
        <v>117</v>
      </c>
      <c r="I1" t="s">
        <v>118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"/>
  <sheetViews>
    <sheetView tabSelected="1" workbookViewId="0">
      <selection activeCell="A17" sqref="$A17:$XFD17"/>
    </sheetView>
  </sheetViews>
  <sheetFormatPr defaultColWidth="9" defaultRowHeight="13.5"/>
  <cols>
    <col min="1" max="1" width="22.875" customWidth="1"/>
    <col min="2" max="2" width="27.125" customWidth="1"/>
  </cols>
  <sheetData>
    <row r="1" spans="1:7">
      <c r="A1" t="s">
        <v>17</v>
      </c>
      <c r="B1" t="s">
        <v>21</v>
      </c>
      <c r="C1" t="s">
        <v>8</v>
      </c>
      <c r="G1" t="s">
        <v>119</v>
      </c>
    </row>
    <row r="2" spans="1:9">
      <c r="A2" s="5" t="s">
        <v>34</v>
      </c>
      <c r="B2" t="s">
        <v>38</v>
      </c>
      <c r="C2" s="4">
        <v>349.94</v>
      </c>
      <c r="D2">
        <v>349.94</v>
      </c>
      <c r="E2" s="5" t="s">
        <v>120</v>
      </c>
      <c r="F2">
        <f>C2-D2</f>
        <v>0</v>
      </c>
      <c r="G2" t="str">
        <f>$G$1&amp;E2</f>
        <v>，202207072006550021</v>
      </c>
      <c r="H2" t="e">
        <f>VLOOKUP(A2,HOP!A:U,21,0)</f>
        <v>#N/A</v>
      </c>
      <c r="I2">
        <v>7.7</v>
      </c>
    </row>
    <row r="3" spans="1:10">
      <c r="A3" s="5" t="s">
        <v>48</v>
      </c>
      <c r="B3" t="s">
        <v>49</v>
      </c>
      <c r="C3" s="4">
        <v>138.8</v>
      </c>
      <c r="D3">
        <v>1123.98</v>
      </c>
      <c r="E3" s="5" t="s">
        <v>121</v>
      </c>
      <c r="F3">
        <f>C3-D3</f>
        <v>-985.18</v>
      </c>
      <c r="G3" t="str">
        <f>$G$1&amp;E3</f>
        <v>，202207081140370025</v>
      </c>
      <c r="H3" t="e">
        <f>VLOOKUP(A3,HOP!A:U,21,0)</f>
        <v>#N/A</v>
      </c>
      <c r="J3" t="s">
        <v>122</v>
      </c>
    </row>
    <row r="4" hidden="1" spans="1:8">
      <c r="A4" t="s">
        <v>58</v>
      </c>
      <c r="B4" t="s">
        <v>49</v>
      </c>
      <c r="C4" s="4">
        <v>0</v>
      </c>
      <c r="D4" t="e">
        <f>VLOOKUP(A4,HOP!A:L,12,0)</f>
        <v>#N/A</v>
      </c>
      <c r="E4" t="e">
        <f>VLOOKUP(A4,HOP!A:C,3,0)</f>
        <v>#N/A</v>
      </c>
      <c r="F4" t="e">
        <f>C4-D4</f>
        <v>#N/A</v>
      </c>
      <c r="G4" t="e">
        <f>$G$1&amp;E4</f>
        <v>#N/A</v>
      </c>
      <c r="H4" t="e">
        <f>VLOOKUP(A4,HOP!A:U,21,0)</f>
        <v>#N/A</v>
      </c>
    </row>
    <row r="5" spans="1:9">
      <c r="A5" s="5" t="s">
        <v>67</v>
      </c>
      <c r="B5" t="s">
        <v>49</v>
      </c>
      <c r="C5" s="4">
        <v>395.82</v>
      </c>
      <c r="D5">
        <v>395.82</v>
      </c>
      <c r="E5" s="5" t="s">
        <v>123</v>
      </c>
      <c r="F5">
        <f>C5-D5</f>
        <v>0</v>
      </c>
      <c r="G5" t="str">
        <f>$G$1&amp;E5</f>
        <v>，202207072013450020</v>
      </c>
      <c r="H5" t="e">
        <f>VLOOKUP(A5,HOP!A:U,21,0)</f>
        <v>#N/A</v>
      </c>
      <c r="I5">
        <v>7.7</v>
      </c>
    </row>
    <row r="6" spans="1:9">
      <c r="A6" s="5" t="s">
        <v>74</v>
      </c>
      <c r="B6" t="s">
        <v>49</v>
      </c>
      <c r="C6" s="4">
        <v>370.64</v>
      </c>
      <c r="D6">
        <v>370.64</v>
      </c>
      <c r="E6" s="5" t="s">
        <v>124</v>
      </c>
      <c r="F6">
        <f>C6-D6</f>
        <v>0</v>
      </c>
      <c r="G6" t="str">
        <f>$G$1&amp;E6</f>
        <v>，202207041842500022</v>
      </c>
      <c r="H6" t="e">
        <f>VLOOKUP(A6,HOP!A:U,21,0)</f>
        <v>#N/A</v>
      </c>
      <c r="I6">
        <v>7.4</v>
      </c>
    </row>
    <row r="8" spans="3:3">
      <c r="C8">
        <f>SUM(C2:C7)</f>
        <v>1255.2</v>
      </c>
    </row>
    <row r="9" spans="3:3">
      <c r="C9" t="s">
        <v>16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</sheetData>
  <autoFilter ref="A1:H6">
    <filterColumn colId="2">
      <filters>
        <filter val="395.82"/>
        <filter val="349.94"/>
        <filter val="370.64"/>
        <filter val="138.8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1" sqref="$A1:$XFD1048576"/>
    </sheetView>
  </sheetViews>
  <sheetFormatPr defaultColWidth="8" defaultRowHeight="12.75" outlineLevelRow="4"/>
  <cols>
    <col min="1" max="16383" width="8" style="1"/>
    <col min="16384" max="16384" width="8" style="2"/>
  </cols>
  <sheetData>
    <row r="1" s="1" customFormat="1" spans="1:21">
      <c r="A1" s="3" t="s">
        <v>128</v>
      </c>
      <c r="B1" s="3" t="s">
        <v>129</v>
      </c>
      <c r="C1" s="3" t="s">
        <v>130</v>
      </c>
      <c r="D1" s="3" t="s">
        <v>18</v>
      </c>
      <c r="E1" s="3" t="s">
        <v>131</v>
      </c>
      <c r="F1" s="3" t="s">
        <v>132</v>
      </c>
      <c r="G1" s="3" t="s">
        <v>133</v>
      </c>
      <c r="H1" s="3" t="s">
        <v>134</v>
      </c>
      <c r="I1" s="3" t="s">
        <v>135</v>
      </c>
      <c r="J1" s="3" t="s">
        <v>136</v>
      </c>
      <c r="K1" s="3" t="s">
        <v>137</v>
      </c>
      <c r="L1" s="3" t="s">
        <v>138</v>
      </c>
      <c r="M1" s="3" t="s">
        <v>139</v>
      </c>
      <c r="N1" s="3" t="s">
        <v>140</v>
      </c>
      <c r="O1" s="3" t="s">
        <v>141</v>
      </c>
      <c r="P1" s="3" t="s">
        <v>142</v>
      </c>
      <c r="Q1" s="3" t="s">
        <v>143</v>
      </c>
      <c r="R1" s="3" t="s">
        <v>144</v>
      </c>
      <c r="S1" s="3" t="s">
        <v>145</v>
      </c>
      <c r="T1" s="3" t="s">
        <v>146</v>
      </c>
      <c r="U1" s="3" t="s">
        <v>147</v>
      </c>
    </row>
    <row r="2" s="1" customFormat="1" spans="1:21">
      <c r="A2" s="1" t="s">
        <v>148</v>
      </c>
      <c r="B2" s="1" t="s">
        <v>149</v>
      </c>
      <c r="C2" s="1" t="s">
        <v>150</v>
      </c>
      <c r="D2" s="1" t="s">
        <v>151</v>
      </c>
      <c r="E2" s="1" t="s">
        <v>152</v>
      </c>
      <c r="F2" s="1" t="s">
        <v>153</v>
      </c>
      <c r="G2" s="1" t="s">
        <v>154</v>
      </c>
      <c r="H2" s="1" t="s">
        <v>155</v>
      </c>
      <c r="I2" s="1" t="s">
        <v>156</v>
      </c>
      <c r="J2" s="1" t="s">
        <v>157</v>
      </c>
      <c r="K2" s="1" t="s">
        <v>156</v>
      </c>
      <c r="L2" s="1" t="s">
        <v>156</v>
      </c>
      <c r="M2" s="1" t="s">
        <v>158</v>
      </c>
      <c r="N2" s="1" t="s">
        <v>158</v>
      </c>
      <c r="O2" s="1" t="s">
        <v>15</v>
      </c>
      <c r="P2" s="1" t="s">
        <v>159</v>
      </c>
      <c r="Q2" s="1" t="s">
        <v>160</v>
      </c>
      <c r="R2" s="1" t="s">
        <v>161</v>
      </c>
      <c r="S2" s="1" t="s">
        <v>89</v>
      </c>
      <c r="T2" s="1" t="s">
        <v>162</v>
      </c>
      <c r="U2" s="1" t="s">
        <v>163</v>
      </c>
    </row>
    <row r="3" s="1" customFormat="1" spans="1:21">
      <c r="A3" s="1" t="s">
        <v>148</v>
      </c>
      <c r="B3" s="1" t="s">
        <v>149</v>
      </c>
      <c r="C3" s="1" t="s">
        <v>164</v>
      </c>
      <c r="D3" s="1" t="s">
        <v>151</v>
      </c>
      <c r="E3" s="1" t="s">
        <v>165</v>
      </c>
      <c r="F3" s="1" t="s">
        <v>153</v>
      </c>
      <c r="G3" s="1" t="s">
        <v>154</v>
      </c>
      <c r="H3" s="1" t="s">
        <v>155</v>
      </c>
      <c r="I3" s="1" t="s">
        <v>15</v>
      </c>
      <c r="J3" s="1" t="s">
        <v>157</v>
      </c>
      <c r="K3" s="1" t="s">
        <v>15</v>
      </c>
      <c r="L3" s="1" t="s">
        <v>15</v>
      </c>
      <c r="M3" s="1" t="s">
        <v>158</v>
      </c>
      <c r="N3" s="1" t="s">
        <v>158</v>
      </c>
      <c r="O3" s="1" t="s">
        <v>15</v>
      </c>
      <c r="P3" s="1" t="s">
        <v>159</v>
      </c>
      <c r="Q3" s="1" t="s">
        <v>160</v>
      </c>
      <c r="R3" s="1" t="s">
        <v>166</v>
      </c>
      <c r="S3" s="1" t="s">
        <v>89</v>
      </c>
      <c r="T3" s="1" t="s">
        <v>162</v>
      </c>
      <c r="U3" s="1" t="s">
        <v>163</v>
      </c>
    </row>
    <row r="4" s="1" customFormat="1" spans="1:21">
      <c r="A4" s="1" t="s">
        <v>167</v>
      </c>
      <c r="B4" s="1" t="s">
        <v>149</v>
      </c>
      <c r="C4" s="1" t="s">
        <v>168</v>
      </c>
      <c r="D4" s="1" t="s">
        <v>151</v>
      </c>
      <c r="E4" s="1" t="s">
        <v>169</v>
      </c>
      <c r="F4" s="1" t="s">
        <v>149</v>
      </c>
      <c r="G4" s="1" t="s">
        <v>153</v>
      </c>
      <c r="H4" s="1" t="s">
        <v>155</v>
      </c>
      <c r="I4" s="1" t="s">
        <v>170</v>
      </c>
      <c r="J4" s="1" t="s">
        <v>157</v>
      </c>
      <c r="K4" s="1" t="s">
        <v>170</v>
      </c>
      <c r="L4" s="1" t="s">
        <v>170</v>
      </c>
      <c r="M4" s="1" t="s">
        <v>158</v>
      </c>
      <c r="N4" s="1" t="s">
        <v>158</v>
      </c>
      <c r="O4" s="1" t="s">
        <v>15</v>
      </c>
      <c r="P4" s="1" t="s">
        <v>159</v>
      </c>
      <c r="Q4" s="1" t="s">
        <v>160</v>
      </c>
      <c r="R4" s="1" t="s">
        <v>171</v>
      </c>
      <c r="S4" s="1" t="s">
        <v>89</v>
      </c>
      <c r="T4" s="1" t="s">
        <v>162</v>
      </c>
      <c r="U4" s="1" t="s">
        <v>172</v>
      </c>
    </row>
    <row r="5" s="1" customFormat="1" spans="1:21">
      <c r="A5" s="1" t="s">
        <v>167</v>
      </c>
      <c r="B5" s="1" t="s">
        <v>149</v>
      </c>
      <c r="C5" s="1" t="s">
        <v>173</v>
      </c>
      <c r="D5" s="1" t="s">
        <v>151</v>
      </c>
      <c r="E5" s="1" t="s">
        <v>174</v>
      </c>
      <c r="F5" s="1" t="s">
        <v>149</v>
      </c>
      <c r="G5" s="1" t="s">
        <v>153</v>
      </c>
      <c r="H5" s="1" t="s">
        <v>155</v>
      </c>
      <c r="I5" s="1" t="s">
        <v>15</v>
      </c>
      <c r="J5" s="1" t="s">
        <v>157</v>
      </c>
      <c r="K5" s="1" t="s">
        <v>15</v>
      </c>
      <c r="L5" s="1" t="s">
        <v>15</v>
      </c>
      <c r="M5" s="1" t="s">
        <v>158</v>
      </c>
      <c r="N5" s="1" t="s">
        <v>158</v>
      </c>
      <c r="O5" s="1" t="s">
        <v>15</v>
      </c>
      <c r="P5" s="1" t="s">
        <v>159</v>
      </c>
      <c r="Q5" s="1" t="s">
        <v>160</v>
      </c>
      <c r="R5" s="1" t="s">
        <v>175</v>
      </c>
      <c r="S5" s="1" t="s">
        <v>89</v>
      </c>
      <c r="T5" s="1" t="s">
        <v>162</v>
      </c>
      <c r="U5" s="1" t="s">
        <v>172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2022-07-12T03:21:00Z</dcterms:created>
  <dcterms:modified xsi:type="dcterms:W3CDTF">2022-07-12T03:32:08Z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D740F805012541B99128C8A0393365B4</vt:lpwstr>
  </property>
  <property fmtid="{D5CDD505-2E9C-101B-9397-08002B2CF9AE}" pid="3" name="KSOProductBuildVer">
    <vt:lpwstr>2052-11.1.0.11830</vt:lpwstr>
  </property>
</Properties>
</file>