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对账!$A$1:$J$40</definedName>
  </definedNames>
  <calcPr calcId="144525" concurrentCalc="0"/>
</workbook>
</file>

<file path=xl/sharedStrings.xml><?xml version="1.0" encoding="utf-8"?>
<sst xmlns="http://schemas.openxmlformats.org/spreadsheetml/2006/main" count="1142" uniqueCount="245">
  <si>
    <t>同程旅行对账单
(账期：20220704-20220710)</t>
  </si>
  <si>
    <t>应付房费总金额</t>
  </si>
  <si>
    <t>应付罚金总金额</t>
  </si>
  <si>
    <t>调整项</t>
  </si>
  <si>
    <t>币种</t>
  </si>
  <si>
    <t>应付合计</t>
  </si>
  <si>
    <t>11399.30</t>
  </si>
  <si>
    <t>0.00</t>
  </si>
  <si>
    <t>CNY</t>
  </si>
  <si>
    <t>贵阳溪山里酒店</t>
  </si>
  <si>
    <t/>
  </si>
  <si>
    <t>小计:5904.30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</si>
  <si>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</si>
  <si>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</si>
  <si>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</si>
  <si>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</si>
  <si>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</si>
  <si>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</si>
  <si>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</si>
  <si>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</si>
  <si>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</si>
  <si>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原始卖价</t>
  </si>
  <si>
    <t>协议结算价</t>
  </si>
  <si>
    <t>应付房费</t>
  </si>
  <si>
    <t>1487133022</t>
  </si>
  <si>
    <t>180812</t>
  </si>
  <si>
    <t>邓春辉</t>
  </si>
  <si>
    <t>高级大床房</t>
  </si>
  <si>
    <t>非分账</t>
  </si>
  <si>
    <t>2022/07/03</t>
  </si>
  <si>
    <t>2022/07/04</t>
  </si>
  <si>
    <t>1.00</t>
  </si>
  <si>
    <t>387.00</t>
  </si>
  <si>
    <t>1487133839</t>
  </si>
  <si>
    <t>180814</t>
  </si>
  <si>
    <t>高级双床房</t>
  </si>
  <si>
    <t>378.50</t>
  </si>
  <si>
    <t>1486513938</t>
  </si>
  <si>
    <t>180798</t>
  </si>
  <si>
    <t>刘永兢</t>
  </si>
  <si>
    <t>2022/07/05</t>
  </si>
  <si>
    <t>1487992555</t>
  </si>
  <si>
    <t>黄明松</t>
  </si>
  <si>
    <t>高级精致房</t>
  </si>
  <si>
    <t>343.30</t>
  </si>
  <si>
    <t>1488113868</t>
  </si>
  <si>
    <t>180844</t>
  </si>
  <si>
    <t>张熙</t>
  </si>
  <si>
    <t>1489401055</t>
  </si>
  <si>
    <t>180889</t>
  </si>
  <si>
    <t>许双</t>
  </si>
  <si>
    <t>2022/07/06</t>
  </si>
  <si>
    <t>1489407194</t>
  </si>
  <si>
    <t>180891</t>
  </si>
  <si>
    <t>谢升进</t>
  </si>
  <si>
    <t>1490637197</t>
  </si>
  <si>
    <t>180930</t>
  </si>
  <si>
    <t>刘福</t>
  </si>
  <si>
    <t>2022/07/07</t>
  </si>
  <si>
    <t>1490675290</t>
  </si>
  <si>
    <t>赵书君</t>
  </si>
  <si>
    <t>1491486740</t>
  </si>
  <si>
    <t>陈翊</t>
  </si>
  <si>
    <t>2022/07/08</t>
  </si>
  <si>
    <t>1491487407</t>
  </si>
  <si>
    <t>董保洋</t>
  </si>
  <si>
    <t>1491488150</t>
  </si>
  <si>
    <t>白俊磊</t>
  </si>
  <si>
    <t>1491724814</t>
  </si>
  <si>
    <t>吴雪怡</t>
  </si>
  <si>
    <t>1491825438</t>
  </si>
  <si>
    <t>1492960296</t>
  </si>
  <si>
    <t>181035</t>
  </si>
  <si>
    <t>黄碧霞</t>
  </si>
  <si>
    <t>2022/07/09</t>
  </si>
  <si>
    <t>181033</t>
  </si>
  <si>
    <t>黄开益</t>
  </si>
  <si>
    <t>广州知祥酒店公寓</t>
  </si>
  <si>
    <t>小计:2140.00</t>
  </si>
  <si>
    <t>1488024647</t>
  </si>
  <si>
    <t>陈阳升</t>
  </si>
  <si>
    <t>标准大床房</t>
  </si>
  <si>
    <t>170.00</t>
  </si>
  <si>
    <t>1489141654</t>
  </si>
  <si>
    <t>何宝山</t>
  </si>
  <si>
    <t>160.00</t>
  </si>
  <si>
    <t>1485522313</t>
  </si>
  <si>
    <t>李鹍</t>
  </si>
  <si>
    <t>2.00</t>
  </si>
  <si>
    <t>320.00</t>
  </si>
  <si>
    <t>1485923270</t>
  </si>
  <si>
    <t>A1413</t>
  </si>
  <si>
    <t>林凯娜</t>
  </si>
  <si>
    <t>标准双床房</t>
  </si>
  <si>
    <t>340.00</t>
  </si>
  <si>
    <t>1488976502</t>
  </si>
  <si>
    <t>李爱群</t>
  </si>
  <si>
    <t>2022/07/10</t>
  </si>
  <si>
    <t>3.00</t>
  </si>
  <si>
    <t>490.00</t>
  </si>
  <si>
    <t>李元益</t>
  </si>
  <si>
    <t>1493902591</t>
  </si>
  <si>
    <t>A1313</t>
  </si>
  <si>
    <t>崔广权</t>
  </si>
  <si>
    <t>舟山新海景大酒店</t>
  </si>
  <si>
    <t>小计:785.00</t>
  </si>
  <si>
    <t>1489031870</t>
  </si>
  <si>
    <t>于晓燕</t>
  </si>
  <si>
    <t>商务双床房</t>
  </si>
  <si>
    <t>157.00</t>
  </si>
  <si>
    <t>1489303468</t>
  </si>
  <si>
    <t>黄帅</t>
  </si>
  <si>
    <t>1490149802</t>
  </si>
  <si>
    <t>1491296792</t>
  </si>
  <si>
    <t>1491370921</t>
  </si>
  <si>
    <t>周建英</t>
  </si>
  <si>
    <t>ES成享国际公寓(佛山金融高新区地铁站)</t>
  </si>
  <si>
    <t>小计:2570.00</t>
  </si>
  <si>
    <t>1486459498</t>
  </si>
  <si>
    <t>段少清</t>
  </si>
  <si>
    <t>豪华双床房</t>
  </si>
  <si>
    <t>1487843824</t>
  </si>
  <si>
    <t>张雨萱</t>
  </si>
  <si>
    <t>1488152990</t>
  </si>
  <si>
    <t>罗少轩</t>
  </si>
  <si>
    <t>豪华大床房</t>
  </si>
  <si>
    <t>200.00</t>
  </si>
  <si>
    <t>1487914850</t>
  </si>
  <si>
    <t>程芷颖</t>
  </si>
  <si>
    <t>180.00</t>
  </si>
  <si>
    <t>1488421418</t>
  </si>
  <si>
    <t>邓金山</t>
  </si>
  <si>
    <t>360.00</t>
  </si>
  <si>
    <t>1489376081</t>
  </si>
  <si>
    <t>张张张</t>
  </si>
  <si>
    <t>190.00</t>
  </si>
  <si>
    <t>1489401937</t>
  </si>
  <si>
    <t>袁江江</t>
  </si>
  <si>
    <t>1490362074</t>
  </si>
  <si>
    <t>1490496826</t>
  </si>
  <si>
    <t>1490589438</t>
  </si>
  <si>
    <t>蒋涛阳</t>
  </si>
  <si>
    <t>1491478886</t>
  </si>
  <si>
    <t>黎先涛</t>
  </si>
  <si>
    <t>1491576117</t>
  </si>
  <si>
    <t>1492687335</t>
  </si>
  <si>
    <t>何坤鸿</t>
  </si>
  <si>
    <t>，</t>
  </si>
  <si>
    <t>202207032013580022</t>
  </si>
  <si>
    <t>202207032013340020</t>
  </si>
  <si>
    <t>202207030810590021</t>
  </si>
  <si>
    <t>202207041404140020</t>
  </si>
  <si>
    <t>202207041636160021</t>
  </si>
  <si>
    <t>202207051924510021</t>
  </si>
  <si>
    <t>202207051940350021</t>
  </si>
  <si>
    <t>202207062113470021</t>
  </si>
  <si>
    <t>202207062207060021</t>
  </si>
  <si>
    <t>202207071500050025</t>
  </si>
  <si>
    <t>202207071459210021</t>
  </si>
  <si>
    <t>202207071458550022</t>
  </si>
  <si>
    <t>202207072002470020</t>
  </si>
  <si>
    <t>202207072208440020</t>
  </si>
  <si>
    <t>202207082200560020</t>
  </si>
  <si>
    <t>直采</t>
  </si>
  <si>
    <t>202207041723160022</t>
  </si>
  <si>
    <t>202207042259450022</t>
  </si>
  <si>
    <t>202207071455590022</t>
  </si>
  <si>
    <t>A220712174952481</t>
  </si>
  <si>
    <t>i220712175320</t>
  </si>
  <si>
    <t>总计：11399.3元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</si>
  <si>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</si>
  <si>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</si>
  <si>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</si>
  <si>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</si>
  <si>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</si>
  <si>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</si>
  <si>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</si>
  <si>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</si>
  <si>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</si>
  <si>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</si>
  <si>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</si>
  <si>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</si>
  <si>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</si>
  <si>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</si>
  <si>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</si>
  <si>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</si>
  <si>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</si>
  <si>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</si>
  <si>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</si>
  <si>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2022-07-06</t>
  </si>
  <si>
    <t>2612836</t>
  </si>
  <si>
    <t>2022-07-07</t>
  </si>
  <si>
    <t>退房日周结</t>
  </si>
  <si>
    <t>RMB</t>
  </si>
  <si>
    <t>0</t>
  </si>
  <si>
    <t>同程艺龙国内酒店EBK</t>
  </si>
  <si>
    <t>3703</t>
  </si>
  <si>
    <t>2022-07-06 15:29:37</t>
  </si>
  <si>
    <t>否</t>
  </si>
  <si>
    <t>广州汇登信息科技有限公司</t>
  </si>
  <si>
    <t>2612584</t>
  </si>
  <si>
    <t>2022-07-06 11:16:43</t>
  </si>
  <si>
    <t>2022-07-05</t>
  </si>
  <si>
    <t>2612042</t>
  </si>
  <si>
    <t>2022-07-05 19:28:59</t>
  </si>
  <si>
    <t>2612020</t>
  </si>
  <si>
    <t>2022-07-05 18:59:02</t>
  </si>
  <si>
    <t>2611956</t>
  </si>
  <si>
    <t>2022-07-05 17:38:28</t>
  </si>
  <si>
    <t>2611755</t>
  </si>
  <si>
    <t>2022-07-05 14:05:38</t>
  </si>
  <si>
    <t>2611644</t>
  </si>
  <si>
    <t>2022-07-05 13:19:38</t>
  </si>
  <si>
    <t>2611561</t>
  </si>
  <si>
    <t>李爱群,李元益</t>
  </si>
  <si>
    <t>2022-07-10</t>
  </si>
  <si>
    <t>980.00</t>
  </si>
  <si>
    <t>2022-07-05 10:42:11</t>
  </si>
  <si>
    <t>2022-07-04</t>
  </si>
  <si>
    <t>2610690</t>
  </si>
  <si>
    <t>2022-07-04 12:27:56</t>
  </si>
  <si>
    <t>2610627</t>
  </si>
  <si>
    <t>2022-07-04 11:04:11</t>
  </si>
  <si>
    <t>2022-07-03</t>
  </si>
  <si>
    <t>2609692</t>
  </si>
  <si>
    <t>2022-07-03 08:06:21</t>
  </si>
  <si>
    <t>2022-07-02</t>
  </si>
  <si>
    <t>2609404</t>
  </si>
  <si>
    <t>2022-07-02 19:13:27</t>
  </si>
  <si>
    <t>2022-07-09</t>
  </si>
  <si>
    <t>2616065</t>
  </si>
  <si>
    <t>2022-07-09 19:07:50</t>
  </si>
  <si>
    <t>2022-07-08</t>
  </si>
  <si>
    <t>2614952</t>
  </si>
  <si>
    <t>2022-07-08 16:08:48</t>
  </si>
  <si>
    <t>2613984</t>
  </si>
  <si>
    <t>2022-07-07 17:05:25</t>
  </si>
  <si>
    <t>2613745</t>
  </si>
  <si>
    <t>2022-07-07 12:34:43</t>
  </si>
  <si>
    <t>2613083</t>
  </si>
  <si>
    <t>2022-07-06 20:16:06</t>
  </si>
  <si>
    <t>2612985</t>
  </si>
  <si>
    <t>2022-07-06 18:19:29</t>
  </si>
  <si>
    <t>2609120</t>
  </si>
  <si>
    <t>2022-07-02 11:34:19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</si>
</sst>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58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3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20</v>
      </c>
      <c r="K11" s="3" t="s">
        <v>4</v>
      </c>
      <c r="L11" s="3" t="s">
        <v>21</v>
      </c>
      <c r="M11" s="3" t="s">
        <v>22</v>
      </c>
    </row>
    <row r="12" spans="2:13">
      <c r="B12" t="s">
        <v>23</v>
      </c>
      <c r="C12" t="s">
        <v>24</v>
      </c>
      <c r="D12" t="s">
        <v>25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8</v>
      </c>
      <c r="L12" t="s">
        <v>10</v>
      </c>
      <c r="M12" t="s">
        <v>32</v>
      </c>
    </row>
    <row r="13" spans="2:13">
      <c r="B13" t="s">
        <v>23</v>
      </c>
      <c r="C13" t="s">
        <v>33</v>
      </c>
      <c r="D13" t="s">
        <v>34</v>
      </c>
      <c r="E13" t="s">
        <v>26</v>
      </c>
      <c r="F13" t="s">
        <v>35</v>
      </c>
      <c r="G13" t="s">
        <v>28</v>
      </c>
      <c r="H13" t="s">
        <v>29</v>
      </c>
      <c r="I13" t="s">
        <v>30</v>
      </c>
      <c r="J13" t="s">
        <v>31</v>
      </c>
      <c r="K13" t="s">
        <v>8</v>
      </c>
      <c r="L13" t="s">
        <v>10</v>
      </c>
      <c r="M13" t="s">
        <v>36</v>
      </c>
    </row>
    <row r="14" spans="2:13">
      <c r="B14" t="s">
        <v>23</v>
      </c>
      <c r="C14" t="s">
        <v>37</v>
      </c>
      <c r="D14" t="s">
        <v>38</v>
      </c>
      <c r="E14" t="s">
        <v>39</v>
      </c>
      <c r="F14" t="s">
        <v>27</v>
      </c>
      <c r="G14" t="s">
        <v>28</v>
      </c>
      <c r="H14" t="s">
        <v>30</v>
      </c>
      <c r="I14" t="s">
        <v>40</v>
      </c>
      <c r="J14" t="s">
        <v>31</v>
      </c>
      <c r="K14" t="s">
        <v>8</v>
      </c>
      <c r="L14" t="s">
        <v>10</v>
      </c>
      <c r="M14" t="s">
        <v>32</v>
      </c>
    </row>
    <row r="15" spans="2:13">
      <c r="B15" t="s">
        <v>23</v>
      </c>
      <c r="C15" t="s">
        <v>41</v>
      </c>
      <c r="D15" t="s">
        <v>10</v>
      </c>
      <c r="E15" t="s">
        <v>42</v>
      </c>
      <c r="F15" t="s">
        <v>43</v>
      </c>
      <c r="G15" t="s">
        <v>28</v>
      </c>
      <c r="H15" t="s">
        <v>30</v>
      </c>
      <c r="I15" t="s">
        <v>40</v>
      </c>
      <c r="J15" t="s">
        <v>31</v>
      </c>
      <c r="K15" t="s">
        <v>8</v>
      </c>
      <c r="L15" t="s">
        <v>10</v>
      </c>
      <c r="M15" t="s">
        <v>44</v>
      </c>
    </row>
    <row r="16" spans="2:13">
      <c r="B16" t="s">
        <v>23</v>
      </c>
      <c r="C16" t="s">
        <v>45</v>
      </c>
      <c r="D16" t="s">
        <v>46</v>
      </c>
      <c r="E16" t="s">
        <v>47</v>
      </c>
      <c r="F16" t="s">
        <v>27</v>
      </c>
      <c r="G16" t="s">
        <v>28</v>
      </c>
      <c r="H16" t="s">
        <v>30</v>
      </c>
      <c r="I16" t="s">
        <v>40</v>
      </c>
      <c r="J16" t="s">
        <v>31</v>
      </c>
      <c r="K16" t="s">
        <v>8</v>
      </c>
      <c r="L16" t="s">
        <v>10</v>
      </c>
      <c r="M16" t="s">
        <v>32</v>
      </c>
    </row>
    <row r="17" spans="2:13">
      <c r="B17" t="s">
        <v>23</v>
      </c>
      <c r="C17" t="s">
        <v>48</v>
      </c>
      <c r="D17" t="s">
        <v>49</v>
      </c>
      <c r="E17" t="s">
        <v>50</v>
      </c>
      <c r="F17" t="s">
        <v>43</v>
      </c>
      <c r="G17" t="s">
        <v>28</v>
      </c>
      <c r="H17" t="s">
        <v>40</v>
      </c>
      <c r="I17" t="s">
        <v>51</v>
      </c>
      <c r="J17" t="s">
        <v>31</v>
      </c>
      <c r="K17" t="s">
        <v>8</v>
      </c>
      <c r="L17" t="s">
        <v>10</v>
      </c>
      <c r="M17" t="s">
        <v>44</v>
      </c>
    </row>
    <row r="18" spans="2:13">
      <c r="B18" t="s">
        <v>23</v>
      </c>
      <c r="C18" t="s">
        <v>52</v>
      </c>
      <c r="D18" t="s">
        <v>53</v>
      </c>
      <c r="E18" t="s">
        <v>54</v>
      </c>
      <c r="F18" t="s">
        <v>43</v>
      </c>
      <c r="G18" t="s">
        <v>28</v>
      </c>
      <c r="H18" t="s">
        <v>40</v>
      </c>
      <c r="I18" t="s">
        <v>51</v>
      </c>
      <c r="J18" t="s">
        <v>31</v>
      </c>
      <c r="K18" t="s">
        <v>8</v>
      </c>
      <c r="L18" t="s">
        <v>10</v>
      </c>
      <c r="M18" t="s">
        <v>44</v>
      </c>
    </row>
    <row r="19" spans="2:13">
      <c r="B19" t="s">
        <v>23</v>
      </c>
      <c r="C19" t="s">
        <v>55</v>
      </c>
      <c r="D19" t="s">
        <v>56</v>
      </c>
      <c r="E19" t="s">
        <v>57</v>
      </c>
      <c r="F19" t="s">
        <v>43</v>
      </c>
      <c r="G19" t="s">
        <v>28</v>
      </c>
      <c r="H19" t="s">
        <v>51</v>
      </c>
      <c r="I19" t="s">
        <v>58</v>
      </c>
      <c r="J19" t="s">
        <v>31</v>
      </c>
      <c r="K19" t="s">
        <v>8</v>
      </c>
      <c r="L19" t="s">
        <v>10</v>
      </c>
      <c r="M19" t="s">
        <v>44</v>
      </c>
    </row>
    <row r="20" spans="2:13">
      <c r="B20" t="s">
        <v>23</v>
      </c>
      <c r="C20" t="s">
        <v>59</v>
      </c>
      <c r="D20" t="s">
        <v>10</v>
      </c>
      <c r="E20" t="s">
        <v>60</v>
      </c>
      <c r="F20" t="s">
        <v>43</v>
      </c>
      <c r="G20" t="s">
        <v>28</v>
      </c>
      <c r="H20" t="s">
        <v>51</v>
      </c>
      <c r="I20" t="s">
        <v>58</v>
      </c>
      <c r="J20" t="s">
        <v>31</v>
      </c>
      <c r="K20" t="s">
        <v>8</v>
      </c>
      <c r="L20" t="s">
        <v>10</v>
      </c>
      <c r="M20" t="s">
        <v>44</v>
      </c>
    </row>
    <row r="21" spans="2:13">
      <c r="B21" t="s">
        <v>23</v>
      </c>
      <c r="C21" t="s">
        <v>61</v>
      </c>
      <c r="D21" t="s">
        <v>10</v>
      </c>
      <c r="E21" t="s">
        <v>62</v>
      </c>
      <c r="F21" t="s">
        <v>27</v>
      </c>
      <c r="G21" t="s">
        <v>28</v>
      </c>
      <c r="H21" t="s">
        <v>58</v>
      </c>
      <c r="I21" t="s">
        <v>63</v>
      </c>
      <c r="J21" t="s">
        <v>31</v>
      </c>
      <c r="K21" t="s">
        <v>8</v>
      </c>
      <c r="L21" t="s">
        <v>10</v>
      </c>
      <c r="M21" t="s">
        <v>32</v>
      </c>
    </row>
    <row r="22" spans="2:13">
      <c r="B22" t="s">
        <v>23</v>
      </c>
      <c r="C22" t="s">
        <v>64</v>
      </c>
      <c r="D22" t="s">
        <v>10</v>
      </c>
      <c r="E22" t="s">
        <v>65</v>
      </c>
      <c r="F22" t="s">
        <v>27</v>
      </c>
      <c r="G22" t="s">
        <v>28</v>
      </c>
      <c r="H22" t="s">
        <v>58</v>
      </c>
      <c r="I22" t="s">
        <v>63</v>
      </c>
      <c r="J22" t="s">
        <v>31</v>
      </c>
      <c r="K22" t="s">
        <v>8</v>
      </c>
      <c r="L22" t="s">
        <v>10</v>
      </c>
      <c r="M22" t="s">
        <v>32</v>
      </c>
    </row>
    <row r="23" spans="2:13">
      <c r="B23" t="s">
        <v>23</v>
      </c>
      <c r="C23" t="s">
        <v>66</v>
      </c>
      <c r="D23" t="s">
        <v>10</v>
      </c>
      <c r="E23" t="s">
        <v>67</v>
      </c>
      <c r="F23" t="s">
        <v>27</v>
      </c>
      <c r="G23" t="s">
        <v>28</v>
      </c>
      <c r="H23" t="s">
        <v>58</v>
      </c>
      <c r="I23" t="s">
        <v>63</v>
      </c>
      <c r="J23" t="s">
        <v>31</v>
      </c>
      <c r="K23" t="s">
        <v>8</v>
      </c>
      <c r="L23" t="s">
        <v>10</v>
      </c>
      <c r="M23" t="s">
        <v>32</v>
      </c>
    </row>
    <row r="24" spans="2:13">
      <c r="B24" t="s">
        <v>23</v>
      </c>
      <c r="C24" t="s">
        <v>68</v>
      </c>
      <c r="D24" t="s">
        <v>10</v>
      </c>
      <c r="E24" t="s">
        <v>69</v>
      </c>
      <c r="F24" t="s">
        <v>27</v>
      </c>
      <c r="G24" t="s">
        <v>28</v>
      </c>
      <c r="H24" t="s">
        <v>58</v>
      </c>
      <c r="I24" t="s">
        <v>63</v>
      </c>
      <c r="J24" t="s">
        <v>31</v>
      </c>
      <c r="K24" t="s">
        <v>8</v>
      </c>
      <c r="L24" t="s">
        <v>10</v>
      </c>
      <c r="M24" t="s">
        <v>32</v>
      </c>
    </row>
    <row r="25" spans="2:13">
      <c r="B25" t="s">
        <v>23</v>
      </c>
      <c r="C25" t="s">
        <v>70</v>
      </c>
      <c r="D25" t="s">
        <v>10</v>
      </c>
      <c r="E25" t="s">
        <v>60</v>
      </c>
      <c r="F25" t="s">
        <v>43</v>
      </c>
      <c r="G25" t="s">
        <v>28</v>
      </c>
      <c r="H25" t="s">
        <v>58</v>
      </c>
      <c r="I25" t="s">
        <v>63</v>
      </c>
      <c r="J25" t="s">
        <v>31</v>
      </c>
      <c r="K25" t="s">
        <v>8</v>
      </c>
      <c r="L25" t="s">
        <v>10</v>
      </c>
      <c r="M25" t="s">
        <v>44</v>
      </c>
    </row>
    <row r="26" spans="2:13">
      <c r="B26" t="s">
        <v>23</v>
      </c>
      <c r="C26" t="s">
        <v>71</v>
      </c>
      <c r="D26" t="s">
        <v>72</v>
      </c>
      <c r="E26" t="s">
        <v>73</v>
      </c>
      <c r="F26" t="s">
        <v>35</v>
      </c>
      <c r="G26" t="s">
        <v>28</v>
      </c>
      <c r="H26" t="s">
        <v>63</v>
      </c>
      <c r="I26" t="s">
        <v>74</v>
      </c>
      <c r="J26" t="s">
        <v>31</v>
      </c>
      <c r="K26" t="s">
        <v>8</v>
      </c>
      <c r="L26" t="s">
        <v>10</v>
      </c>
      <c r="M26" t="s">
        <v>36</v>
      </c>
    </row>
    <row r="27" spans="2:13">
      <c r="B27" t="s">
        <v>23</v>
      </c>
      <c r="C27" t="s">
        <v>71</v>
      </c>
      <c r="D27" t="s">
        <v>75</v>
      </c>
      <c r="E27" t="s">
        <v>76</v>
      </c>
      <c r="F27" t="s">
        <v>35</v>
      </c>
      <c r="G27" t="s">
        <v>28</v>
      </c>
      <c r="H27" t="s">
        <v>63</v>
      </c>
      <c r="I27" t="s">
        <v>74</v>
      </c>
      <c r="J27" t="s">
        <v>31</v>
      </c>
      <c r="K27" t="s">
        <v>8</v>
      </c>
      <c r="L27" t="s">
        <v>10</v>
      </c>
      <c r="M27" t="s">
        <v>36</v>
      </c>
    </row>
    <row r="28" spans="2:12">
      <c r="B28" s="3" t="s">
        <v>77</v>
      </c>
      <c r="C28" s="3" t="s">
        <v>10</v>
      </c>
      <c r="D28" s="3" t="s">
        <v>10</v>
      </c>
      <c r="E28" s="3" t="s">
        <v>10</v>
      </c>
      <c r="F28" s="3" t="s">
        <v>78</v>
      </c>
      <c r="G28" s="3" t="s">
        <v>10</v>
      </c>
      <c r="H28" s="3" t="s">
        <v>10</v>
      </c>
      <c r="I28" s="3" t="s">
        <v>10</v>
      </c>
      <c r="J28" s="3" t="s">
        <v>10</v>
      </c>
      <c r="K28" s="3" t="s">
        <v>10</v>
      </c>
      <c r="L28" s="3" t="s">
        <v>10</v>
      </c>
    </row>
    <row r="29" spans="2:13">
      <c r="B29" s="3" t="s">
        <v>12</v>
      </c>
      <c r="C29" s="3" t="s">
        <v>13</v>
      </c>
      <c r="D29" s="3" t="s">
        <v>14</v>
      </c>
      <c r="E29" s="3" t="s">
        <v>15</v>
      </c>
      <c r="F29" s="3" t="s">
        <v>16</v>
      </c>
      <c r="G29" s="3" t="s">
        <v>17</v>
      </c>
      <c r="H29" s="3" t="s">
        <v>18</v>
      </c>
      <c r="I29" s="3" t="s">
        <v>19</v>
      </c>
      <c r="J29" s="3" t="s">
        <v>20</v>
      </c>
      <c r="K29" s="3" t="s">
        <v>4</v>
      </c>
      <c r="L29" s="3" t="s">
        <v>21</v>
      </c>
      <c r="M29" s="3" t="s">
        <v>22</v>
      </c>
    </row>
    <row r="30" spans="2:13">
      <c r="B30" t="s">
        <v>23</v>
      </c>
      <c r="C30" t="s">
        <v>79</v>
      </c>
      <c r="D30" t="s">
        <v>10</v>
      </c>
      <c r="E30" t="s">
        <v>80</v>
      </c>
      <c r="F30" t="s">
        <v>81</v>
      </c>
      <c r="G30" t="s">
        <v>28</v>
      </c>
      <c r="H30" t="s">
        <v>30</v>
      </c>
      <c r="I30" t="s">
        <v>40</v>
      </c>
      <c r="J30" t="s">
        <v>31</v>
      </c>
      <c r="K30" t="s">
        <v>8</v>
      </c>
      <c r="L30" t="s">
        <v>10</v>
      </c>
      <c r="M30" t="s">
        <v>82</v>
      </c>
    </row>
    <row r="31" spans="2:13">
      <c r="B31" t="s">
        <v>23</v>
      </c>
      <c r="C31" t="s">
        <v>83</v>
      </c>
      <c r="D31" t="s">
        <v>10</v>
      </c>
      <c r="E31" t="s">
        <v>84</v>
      </c>
      <c r="F31" t="s">
        <v>81</v>
      </c>
      <c r="G31" t="s">
        <v>28</v>
      </c>
      <c r="H31" t="s">
        <v>40</v>
      </c>
      <c r="I31" t="s">
        <v>51</v>
      </c>
      <c r="J31" t="s">
        <v>31</v>
      </c>
      <c r="K31" t="s">
        <v>8</v>
      </c>
      <c r="L31" t="s">
        <v>10</v>
      </c>
      <c r="M31" t="s">
        <v>85</v>
      </c>
    </row>
    <row r="32" spans="2:13">
      <c r="B32" t="s">
        <v>23</v>
      </c>
      <c r="C32" t="s">
        <v>86</v>
      </c>
      <c r="D32" t="s">
        <v>10</v>
      </c>
      <c r="E32" t="s">
        <v>87</v>
      </c>
      <c r="F32" t="s">
        <v>81</v>
      </c>
      <c r="G32" t="s">
        <v>28</v>
      </c>
      <c r="H32" t="s">
        <v>40</v>
      </c>
      <c r="I32" t="s">
        <v>58</v>
      </c>
      <c r="J32" t="s">
        <v>88</v>
      </c>
      <c r="K32" t="s">
        <v>8</v>
      </c>
      <c r="L32" t="s">
        <v>10</v>
      </c>
      <c r="M32" t="s">
        <v>89</v>
      </c>
    </row>
    <row r="33" spans="2:13">
      <c r="B33" t="s">
        <v>23</v>
      </c>
      <c r="C33" t="s">
        <v>90</v>
      </c>
      <c r="D33" t="s">
        <v>91</v>
      </c>
      <c r="E33" t="s">
        <v>92</v>
      </c>
      <c r="F33" t="s">
        <v>93</v>
      </c>
      <c r="G33" t="s">
        <v>28</v>
      </c>
      <c r="H33" t="s">
        <v>40</v>
      </c>
      <c r="I33" t="s">
        <v>58</v>
      </c>
      <c r="J33" t="s">
        <v>88</v>
      </c>
      <c r="K33" t="s">
        <v>8</v>
      </c>
      <c r="L33" t="s">
        <v>10</v>
      </c>
      <c r="M33" t="s">
        <v>94</v>
      </c>
    </row>
    <row r="34" spans="2:13">
      <c r="B34" t="s">
        <v>23</v>
      </c>
      <c r="C34" t="s">
        <v>95</v>
      </c>
      <c r="D34" t="s">
        <v>10</v>
      </c>
      <c r="E34" t="s">
        <v>96</v>
      </c>
      <c r="F34" t="s">
        <v>81</v>
      </c>
      <c r="G34" t="s">
        <v>28</v>
      </c>
      <c r="H34" t="s">
        <v>58</v>
      </c>
      <c r="I34" t="s">
        <v>97</v>
      </c>
      <c r="J34" t="s">
        <v>98</v>
      </c>
      <c r="K34" t="s">
        <v>8</v>
      </c>
      <c r="L34" t="s">
        <v>10</v>
      </c>
      <c r="M34" t="s">
        <v>99</v>
      </c>
    </row>
    <row r="35" spans="2:13">
      <c r="B35" t="s">
        <v>23</v>
      </c>
      <c r="C35" t="s">
        <v>95</v>
      </c>
      <c r="D35" t="s">
        <v>10</v>
      </c>
      <c r="E35" t="s">
        <v>100</v>
      </c>
      <c r="F35" t="s">
        <v>81</v>
      </c>
      <c r="G35" t="s">
        <v>28</v>
      </c>
      <c r="H35" t="s">
        <v>58</v>
      </c>
      <c r="I35" t="s">
        <v>97</v>
      </c>
      <c r="J35" t="s">
        <v>98</v>
      </c>
      <c r="K35" t="s">
        <v>8</v>
      </c>
      <c r="L35" t="s">
        <v>10</v>
      </c>
      <c r="M35" t="s">
        <v>99</v>
      </c>
    </row>
    <row r="36" spans="2:13">
      <c r="B36" t="s">
        <v>23</v>
      </c>
      <c r="C36" t="s">
        <v>101</v>
      </c>
      <c r="D36" t="s">
        <v>102</v>
      </c>
      <c r="E36" t="s">
        <v>103</v>
      </c>
      <c r="F36" t="s">
        <v>81</v>
      </c>
      <c r="G36" t="s">
        <v>28</v>
      </c>
      <c r="H36" t="s">
        <v>74</v>
      </c>
      <c r="I36" t="s">
        <v>97</v>
      </c>
      <c r="J36" t="s">
        <v>31</v>
      </c>
      <c r="K36" t="s">
        <v>8</v>
      </c>
      <c r="L36" t="s">
        <v>10</v>
      </c>
      <c r="M36" t="s">
        <v>82</v>
      </c>
    </row>
    <row r="37" spans="2:12">
      <c r="B37" s="3" t="s">
        <v>104</v>
      </c>
      <c r="C37" s="3" t="s">
        <v>10</v>
      </c>
      <c r="D37" s="3" t="s">
        <v>10</v>
      </c>
      <c r="E37" s="3" t="s">
        <v>10</v>
      </c>
      <c r="F37" s="3" t="s">
        <v>105</v>
      </c>
      <c r="G37" s="3" t="s">
        <v>10</v>
      </c>
      <c r="H37" s="3" t="s">
        <v>10</v>
      </c>
      <c r="I37" s="3" t="s">
        <v>10</v>
      </c>
      <c r="J37" s="3" t="s">
        <v>10</v>
      </c>
      <c r="K37" s="3" t="s">
        <v>10</v>
      </c>
      <c r="L37" s="3" t="s">
        <v>10</v>
      </c>
    </row>
    <row r="38" spans="2:13">
      <c r="B38" s="3" t="s">
        <v>12</v>
      </c>
      <c r="C38" s="3" t="s">
        <v>13</v>
      </c>
      <c r="D38" s="3" t="s">
        <v>14</v>
      </c>
      <c r="E38" s="3" t="s">
        <v>15</v>
      </c>
      <c r="F38" s="3" t="s">
        <v>16</v>
      </c>
      <c r="G38" s="3" t="s">
        <v>17</v>
      </c>
      <c r="H38" s="3" t="s">
        <v>18</v>
      </c>
      <c r="I38" s="3" t="s">
        <v>19</v>
      </c>
      <c r="J38" s="3" t="s">
        <v>20</v>
      </c>
      <c r="K38" s="3" t="s">
        <v>4</v>
      </c>
      <c r="L38" s="3" t="s">
        <v>21</v>
      </c>
      <c r="M38" s="3" t="s">
        <v>22</v>
      </c>
    </row>
    <row r="39" spans="2:13">
      <c r="B39" t="s">
        <v>23</v>
      </c>
      <c r="C39" t="s">
        <v>106</v>
      </c>
      <c r="D39" t="s">
        <v>10</v>
      </c>
      <c r="E39" t="s">
        <v>107</v>
      </c>
      <c r="F39" t="s">
        <v>108</v>
      </c>
      <c r="G39" t="s">
        <v>28</v>
      </c>
      <c r="H39" t="s">
        <v>40</v>
      </c>
      <c r="I39" t="s">
        <v>51</v>
      </c>
      <c r="J39" t="s">
        <v>31</v>
      </c>
      <c r="K39" t="s">
        <v>8</v>
      </c>
      <c r="L39" t="s">
        <v>10</v>
      </c>
      <c r="M39" t="s">
        <v>109</v>
      </c>
    </row>
    <row r="40" spans="2:13">
      <c r="B40" t="s">
        <v>23</v>
      </c>
      <c r="C40" t="s">
        <v>110</v>
      </c>
      <c r="D40" t="s">
        <v>10</v>
      </c>
      <c r="E40" t="s">
        <v>111</v>
      </c>
      <c r="F40" t="s">
        <v>108</v>
      </c>
      <c r="G40" t="s">
        <v>28</v>
      </c>
      <c r="H40" t="s">
        <v>40</v>
      </c>
      <c r="I40" t="s">
        <v>51</v>
      </c>
      <c r="J40" t="s">
        <v>31</v>
      </c>
      <c r="K40" t="s">
        <v>8</v>
      </c>
      <c r="L40" t="s">
        <v>10</v>
      </c>
      <c r="M40" t="s">
        <v>109</v>
      </c>
    </row>
    <row r="41" spans="2:13">
      <c r="B41" t="s">
        <v>23</v>
      </c>
      <c r="C41" t="s">
        <v>112</v>
      </c>
      <c r="D41" t="s">
        <v>10</v>
      </c>
      <c r="E41" t="s">
        <v>107</v>
      </c>
      <c r="F41" t="s">
        <v>108</v>
      </c>
      <c r="G41" t="s">
        <v>28</v>
      </c>
      <c r="H41" t="s">
        <v>51</v>
      </c>
      <c r="I41" t="s">
        <v>58</v>
      </c>
      <c r="J41" t="s">
        <v>31</v>
      </c>
      <c r="K41" t="s">
        <v>8</v>
      </c>
      <c r="L41" t="s">
        <v>10</v>
      </c>
      <c r="M41" t="s">
        <v>109</v>
      </c>
    </row>
    <row r="42" spans="2:13">
      <c r="B42" t="s">
        <v>23</v>
      </c>
      <c r="C42" t="s">
        <v>113</v>
      </c>
      <c r="D42" t="s">
        <v>10</v>
      </c>
      <c r="E42" t="s">
        <v>107</v>
      </c>
      <c r="F42" t="s">
        <v>108</v>
      </c>
      <c r="G42" t="s">
        <v>28</v>
      </c>
      <c r="H42" t="s">
        <v>58</v>
      </c>
      <c r="I42" t="s">
        <v>63</v>
      </c>
      <c r="J42" t="s">
        <v>31</v>
      </c>
      <c r="K42" t="s">
        <v>8</v>
      </c>
      <c r="L42" t="s">
        <v>10</v>
      </c>
      <c r="M42" t="s">
        <v>109</v>
      </c>
    </row>
    <row r="43" spans="2:13">
      <c r="B43" t="s">
        <v>23</v>
      </c>
      <c r="C43" t="s">
        <v>114</v>
      </c>
      <c r="D43" t="s">
        <v>10</v>
      </c>
      <c r="E43" t="s">
        <v>115</v>
      </c>
      <c r="F43" t="s">
        <v>108</v>
      </c>
      <c r="G43" t="s">
        <v>28</v>
      </c>
      <c r="H43" t="s">
        <v>58</v>
      </c>
      <c r="I43" t="s">
        <v>63</v>
      </c>
      <c r="J43" t="s">
        <v>31</v>
      </c>
      <c r="K43" t="s">
        <v>8</v>
      </c>
      <c r="L43" t="s">
        <v>10</v>
      </c>
      <c r="M43" t="s">
        <v>109</v>
      </c>
    </row>
    <row r="44" spans="2:12">
      <c r="B44" s="3" t="s">
        <v>116</v>
      </c>
      <c r="C44" s="3" t="s">
        <v>10</v>
      </c>
      <c r="D44" s="3" t="s">
        <v>10</v>
      </c>
      <c r="E44" s="3" t="s">
        <v>10</v>
      </c>
      <c r="F44" s="3" t="s">
        <v>117</v>
      </c>
      <c r="G44" s="3" t="s">
        <v>10</v>
      </c>
      <c r="H44" s="3" t="s">
        <v>10</v>
      </c>
      <c r="I44" s="3" t="s">
        <v>10</v>
      </c>
      <c r="J44" s="3" t="s">
        <v>10</v>
      </c>
      <c r="K44" s="3" t="s">
        <v>10</v>
      </c>
      <c r="L44" s="3" t="s">
        <v>10</v>
      </c>
    </row>
    <row r="45" spans="2:13">
      <c r="B45" s="3" t="s">
        <v>12</v>
      </c>
      <c r="C45" s="3" t="s">
        <v>13</v>
      </c>
      <c r="D45" s="3" t="s">
        <v>14</v>
      </c>
      <c r="E45" s="3" t="s">
        <v>15</v>
      </c>
      <c r="F45" s="3" t="s">
        <v>16</v>
      </c>
      <c r="G45" s="3" t="s">
        <v>17</v>
      </c>
      <c r="H45" s="3" t="s">
        <v>18</v>
      </c>
      <c r="I45" s="3" t="s">
        <v>19</v>
      </c>
      <c r="J45" s="3" t="s">
        <v>20</v>
      </c>
      <c r="K45" s="3" t="s">
        <v>4</v>
      </c>
      <c r="L45" s="3" t="s">
        <v>21</v>
      </c>
      <c r="M45" s="3" t="s">
        <v>22</v>
      </c>
    </row>
    <row r="46" spans="2:13">
      <c r="B46" t="s">
        <v>23</v>
      </c>
      <c r="C46" t="s">
        <v>118</v>
      </c>
      <c r="D46" t="s">
        <v>10</v>
      </c>
      <c r="E46" t="s">
        <v>119</v>
      </c>
      <c r="F46" t="s">
        <v>120</v>
      </c>
      <c r="G46" t="s">
        <v>28</v>
      </c>
      <c r="H46" t="s">
        <v>29</v>
      </c>
      <c r="I46" t="s">
        <v>30</v>
      </c>
      <c r="J46" t="s">
        <v>31</v>
      </c>
      <c r="K46" t="s">
        <v>8</v>
      </c>
      <c r="L46" t="s">
        <v>10</v>
      </c>
      <c r="M46" t="s">
        <v>82</v>
      </c>
    </row>
    <row r="47" spans="2:13">
      <c r="B47" t="s">
        <v>23</v>
      </c>
      <c r="C47" t="s">
        <v>121</v>
      </c>
      <c r="D47" t="s">
        <v>10</v>
      </c>
      <c r="E47" t="s">
        <v>122</v>
      </c>
      <c r="F47" t="s">
        <v>120</v>
      </c>
      <c r="G47" t="s">
        <v>28</v>
      </c>
      <c r="H47" t="s">
        <v>30</v>
      </c>
      <c r="I47" t="s">
        <v>40</v>
      </c>
      <c r="J47" t="s">
        <v>31</v>
      </c>
      <c r="K47" t="s">
        <v>8</v>
      </c>
      <c r="L47" t="s">
        <v>10</v>
      </c>
      <c r="M47" t="s">
        <v>82</v>
      </c>
    </row>
    <row r="48" spans="2:13">
      <c r="B48" t="s">
        <v>23</v>
      </c>
      <c r="C48" t="s">
        <v>123</v>
      </c>
      <c r="D48" t="s">
        <v>10</v>
      </c>
      <c r="E48" t="s">
        <v>124</v>
      </c>
      <c r="F48" t="s">
        <v>125</v>
      </c>
      <c r="G48" t="s">
        <v>28</v>
      </c>
      <c r="H48" t="s">
        <v>30</v>
      </c>
      <c r="I48" t="s">
        <v>40</v>
      </c>
      <c r="J48" t="s">
        <v>31</v>
      </c>
      <c r="K48" t="s">
        <v>8</v>
      </c>
      <c r="L48" t="s">
        <v>10</v>
      </c>
      <c r="M48" t="s">
        <v>126</v>
      </c>
    </row>
    <row r="49" spans="2:13">
      <c r="B49" t="s">
        <v>23</v>
      </c>
      <c r="C49" t="s">
        <v>127</v>
      </c>
      <c r="D49" t="s">
        <v>10</v>
      </c>
      <c r="E49" t="s">
        <v>128</v>
      </c>
      <c r="F49" t="s">
        <v>125</v>
      </c>
      <c r="G49" t="s">
        <v>28</v>
      </c>
      <c r="H49" t="s">
        <v>40</v>
      </c>
      <c r="I49" t="s">
        <v>51</v>
      </c>
      <c r="J49" t="s">
        <v>31</v>
      </c>
      <c r="K49" t="s">
        <v>8</v>
      </c>
      <c r="L49" t="s">
        <v>10</v>
      </c>
      <c r="M49" t="s">
        <v>129</v>
      </c>
    </row>
    <row r="50" spans="2:13">
      <c r="B50" t="s">
        <v>23</v>
      </c>
      <c r="C50" t="s">
        <v>130</v>
      </c>
      <c r="D50" t="s">
        <v>10</v>
      </c>
      <c r="E50" t="s">
        <v>131</v>
      </c>
      <c r="F50" t="s">
        <v>120</v>
      </c>
      <c r="G50" t="s">
        <v>28</v>
      </c>
      <c r="H50" t="s">
        <v>30</v>
      </c>
      <c r="I50" t="s">
        <v>51</v>
      </c>
      <c r="J50" t="s">
        <v>88</v>
      </c>
      <c r="K50" t="s">
        <v>8</v>
      </c>
      <c r="L50" t="s">
        <v>10</v>
      </c>
      <c r="M50" t="s">
        <v>132</v>
      </c>
    </row>
    <row r="51" spans="2:13">
      <c r="B51" t="s">
        <v>23</v>
      </c>
      <c r="C51" t="s">
        <v>133</v>
      </c>
      <c r="D51" t="s">
        <v>10</v>
      </c>
      <c r="E51" t="s">
        <v>134</v>
      </c>
      <c r="F51" t="s">
        <v>125</v>
      </c>
      <c r="G51" t="s">
        <v>28</v>
      </c>
      <c r="H51" t="s">
        <v>40</v>
      </c>
      <c r="I51" t="s">
        <v>51</v>
      </c>
      <c r="J51" t="s">
        <v>31</v>
      </c>
      <c r="K51" t="s">
        <v>8</v>
      </c>
      <c r="L51" t="s">
        <v>10</v>
      </c>
      <c r="M51" t="s">
        <v>135</v>
      </c>
    </row>
    <row r="52" spans="2:13">
      <c r="B52" t="s">
        <v>23</v>
      </c>
      <c r="C52" t="s">
        <v>136</v>
      </c>
      <c r="D52" t="s">
        <v>10</v>
      </c>
      <c r="E52" t="s">
        <v>137</v>
      </c>
      <c r="F52" t="s">
        <v>120</v>
      </c>
      <c r="G52" t="s">
        <v>28</v>
      </c>
      <c r="H52" t="s">
        <v>51</v>
      </c>
      <c r="I52" t="s">
        <v>58</v>
      </c>
      <c r="J52" t="s">
        <v>31</v>
      </c>
      <c r="K52" t="s">
        <v>8</v>
      </c>
      <c r="L52" t="s">
        <v>10</v>
      </c>
      <c r="M52" t="s">
        <v>129</v>
      </c>
    </row>
    <row r="53" spans="2:13">
      <c r="B53" t="s">
        <v>23</v>
      </c>
      <c r="C53" t="s">
        <v>138</v>
      </c>
      <c r="D53" t="s">
        <v>10</v>
      </c>
      <c r="E53" t="s">
        <v>131</v>
      </c>
      <c r="F53" t="s">
        <v>125</v>
      </c>
      <c r="G53" t="s">
        <v>28</v>
      </c>
      <c r="H53" t="s">
        <v>51</v>
      </c>
      <c r="I53" t="s">
        <v>58</v>
      </c>
      <c r="J53" t="s">
        <v>31</v>
      </c>
      <c r="K53" t="s">
        <v>8</v>
      </c>
      <c r="L53" t="s">
        <v>10</v>
      </c>
      <c r="M53" t="s">
        <v>129</v>
      </c>
    </row>
    <row r="54" spans="2:13">
      <c r="B54" t="s">
        <v>23</v>
      </c>
      <c r="C54" t="s">
        <v>139</v>
      </c>
      <c r="D54" t="s">
        <v>10</v>
      </c>
      <c r="E54" t="s">
        <v>124</v>
      </c>
      <c r="F54" t="s">
        <v>120</v>
      </c>
      <c r="G54" t="s">
        <v>28</v>
      </c>
      <c r="H54" t="s">
        <v>51</v>
      </c>
      <c r="I54" t="s">
        <v>58</v>
      </c>
      <c r="J54" t="s">
        <v>31</v>
      </c>
      <c r="K54" t="s">
        <v>8</v>
      </c>
      <c r="L54" t="s">
        <v>10</v>
      </c>
      <c r="M54" t="s">
        <v>129</v>
      </c>
    </row>
    <row r="55" spans="2:13">
      <c r="B55" t="s">
        <v>23</v>
      </c>
      <c r="C55" t="s">
        <v>140</v>
      </c>
      <c r="D55" t="s">
        <v>10</v>
      </c>
      <c r="E55" t="s">
        <v>141</v>
      </c>
      <c r="F55" t="s">
        <v>120</v>
      </c>
      <c r="G55" t="s">
        <v>28</v>
      </c>
      <c r="H55" t="s">
        <v>51</v>
      </c>
      <c r="I55" t="s">
        <v>58</v>
      </c>
      <c r="J55" t="s">
        <v>31</v>
      </c>
      <c r="K55" t="s">
        <v>8</v>
      </c>
      <c r="L55" t="s">
        <v>10</v>
      </c>
      <c r="M55" t="s">
        <v>129</v>
      </c>
    </row>
    <row r="56" spans="2:13">
      <c r="B56" t="s">
        <v>23</v>
      </c>
      <c r="C56" t="s">
        <v>142</v>
      </c>
      <c r="D56" t="s">
        <v>10</v>
      </c>
      <c r="E56" t="s">
        <v>143</v>
      </c>
      <c r="F56" t="s">
        <v>120</v>
      </c>
      <c r="G56" t="s">
        <v>28</v>
      </c>
      <c r="H56" t="s">
        <v>58</v>
      </c>
      <c r="I56" t="s">
        <v>63</v>
      </c>
      <c r="J56" t="s">
        <v>31</v>
      </c>
      <c r="K56" t="s">
        <v>8</v>
      </c>
      <c r="L56" t="s">
        <v>10</v>
      </c>
      <c r="M56" t="s">
        <v>129</v>
      </c>
    </row>
    <row r="57" spans="2:13">
      <c r="B57" t="s">
        <v>23</v>
      </c>
      <c r="C57" t="s">
        <v>144</v>
      </c>
      <c r="D57" t="s">
        <v>10</v>
      </c>
      <c r="E57" t="s">
        <v>131</v>
      </c>
      <c r="F57" t="s">
        <v>125</v>
      </c>
      <c r="G57" t="s">
        <v>28</v>
      </c>
      <c r="H57" t="s">
        <v>58</v>
      </c>
      <c r="I57" t="s">
        <v>63</v>
      </c>
      <c r="J57" t="s">
        <v>31</v>
      </c>
      <c r="K57" t="s">
        <v>8</v>
      </c>
      <c r="L57" t="s">
        <v>10</v>
      </c>
      <c r="M57" t="s">
        <v>126</v>
      </c>
    </row>
    <row r="58" spans="2:13">
      <c r="B58" t="s">
        <v>23</v>
      </c>
      <c r="C58" t="s">
        <v>145</v>
      </c>
      <c r="D58" t="s">
        <v>10</v>
      </c>
      <c r="E58" t="s">
        <v>146</v>
      </c>
      <c r="F58" t="s">
        <v>120</v>
      </c>
      <c r="G58" t="s">
        <v>28</v>
      </c>
      <c r="H58" t="s">
        <v>63</v>
      </c>
      <c r="I58" t="s">
        <v>74</v>
      </c>
      <c r="J58" t="s">
        <v>31</v>
      </c>
      <c r="K58" t="s">
        <v>8</v>
      </c>
      <c r="L58" t="s">
        <v>10</v>
      </c>
      <c r="M58" t="s">
        <v>126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0"/>
  <sheetViews>
    <sheetView tabSelected="1" workbookViewId="0">
      <selection activeCell="A48" sqref="A48:C50"/>
    </sheetView>
  </sheetViews>
  <sheetFormatPr defaultColWidth="11" defaultRowHeight="14.25"/>
  <cols>
    <col min="1" max="1" width="11.5"/>
    <col min="4" max="4" width="12.625"/>
  </cols>
  <sheetData>
    <row r="1" spans="1:8">
      <c r="A1" s="3" t="s">
        <v>13</v>
      </c>
      <c r="B1" s="3" t="s">
        <v>18</v>
      </c>
      <c r="C1" s="3" t="s">
        <v>19</v>
      </c>
      <c r="D1" s="3" t="s">
        <v>22</v>
      </c>
      <c r="H1" t="s">
        <v>147</v>
      </c>
    </row>
    <row r="2" spans="1:10">
      <c r="A2">
        <v>1487133022</v>
      </c>
      <c r="B2" t="s">
        <v>29</v>
      </c>
      <c r="C2" t="s">
        <v>30</v>
      </c>
      <c r="D2" s="4">
        <v>387</v>
      </c>
      <c r="E2">
        <v>387</v>
      </c>
      <c r="F2" s="7" t="s">
        <v>148</v>
      </c>
      <c r="G2">
        <f>D2-E2</f>
        <v>0</v>
      </c>
      <c r="H2" t="str">
        <f>$H$1&amp;F2</f>
        <v>，202207032013580022</v>
      </c>
      <c r="I2" t="e">
        <f>VLOOKUP(A2,HOP!A:U,21,0)</f>
        <v>#N/A</v>
      </c>
      <c r="J2">
        <v>7.3</v>
      </c>
    </row>
    <row r="3" spans="1:10">
      <c r="A3">
        <v>1487133839</v>
      </c>
      <c r="B3" t="s">
        <v>29</v>
      </c>
      <c r="C3" t="s">
        <v>30</v>
      </c>
      <c r="D3" s="4">
        <v>378.5</v>
      </c>
      <c r="E3">
        <v>378.5</v>
      </c>
      <c r="F3" s="7" t="s">
        <v>149</v>
      </c>
      <c r="G3">
        <f t="shared" ref="G3:G40" si="0">D3-E3</f>
        <v>0</v>
      </c>
      <c r="H3" t="str">
        <f t="shared" ref="H3:H40" si="1">$H$1&amp;F3</f>
        <v>，202207032013340020</v>
      </c>
      <c r="I3" t="e">
        <f>VLOOKUP(A3,HOP!A:U,21,0)</f>
        <v>#N/A</v>
      </c>
      <c r="J3">
        <v>7.3</v>
      </c>
    </row>
    <row r="4" spans="1:10">
      <c r="A4">
        <v>1486513938</v>
      </c>
      <c r="B4" t="s">
        <v>30</v>
      </c>
      <c r="C4" t="s">
        <v>40</v>
      </c>
      <c r="D4" s="4">
        <v>387</v>
      </c>
      <c r="E4">
        <v>387</v>
      </c>
      <c r="F4" s="7" t="s">
        <v>150</v>
      </c>
      <c r="G4">
        <f t="shared" si="0"/>
        <v>0</v>
      </c>
      <c r="H4" t="str">
        <f t="shared" si="1"/>
        <v>，202207030810590021</v>
      </c>
      <c r="I4" t="e">
        <f>VLOOKUP(A4,HOP!A:U,21,0)</f>
        <v>#N/A</v>
      </c>
      <c r="J4">
        <v>7.3</v>
      </c>
    </row>
    <row r="5" spans="1:10">
      <c r="A5">
        <v>1487992555</v>
      </c>
      <c r="B5" t="s">
        <v>30</v>
      </c>
      <c r="C5" t="s">
        <v>40</v>
      </c>
      <c r="D5" s="4">
        <v>343.3</v>
      </c>
      <c r="E5">
        <v>343.33</v>
      </c>
      <c r="F5" s="7" t="s">
        <v>151</v>
      </c>
      <c r="G5">
        <f t="shared" si="0"/>
        <v>-0.0299999999999727</v>
      </c>
      <c r="H5" t="str">
        <f t="shared" si="1"/>
        <v>，202207041404140020</v>
      </c>
      <c r="I5" t="e">
        <f>VLOOKUP(A5,HOP!A:U,21,0)</f>
        <v>#N/A</v>
      </c>
      <c r="J5">
        <v>7.4</v>
      </c>
    </row>
    <row r="6" spans="1:10">
      <c r="A6">
        <v>1488113868</v>
      </c>
      <c r="B6" t="s">
        <v>30</v>
      </c>
      <c r="C6" t="s">
        <v>40</v>
      </c>
      <c r="D6" s="4">
        <v>387</v>
      </c>
      <c r="E6">
        <v>387</v>
      </c>
      <c r="F6" s="7" t="s">
        <v>152</v>
      </c>
      <c r="G6">
        <f t="shared" si="0"/>
        <v>0</v>
      </c>
      <c r="H6" t="str">
        <f t="shared" si="1"/>
        <v>，202207041636160021</v>
      </c>
      <c r="I6" t="e">
        <f>VLOOKUP(A6,HOP!A:U,21,0)</f>
        <v>#N/A</v>
      </c>
      <c r="J6">
        <v>7.4</v>
      </c>
    </row>
    <row r="7" spans="1:10">
      <c r="A7">
        <v>1489401055</v>
      </c>
      <c r="B7" t="s">
        <v>40</v>
      </c>
      <c r="C7" t="s">
        <v>51</v>
      </c>
      <c r="D7" s="4">
        <v>343.3</v>
      </c>
      <c r="E7">
        <v>343.3</v>
      </c>
      <c r="F7" s="7" t="s">
        <v>153</v>
      </c>
      <c r="G7">
        <f t="shared" si="0"/>
        <v>0</v>
      </c>
      <c r="H7" t="str">
        <f t="shared" si="1"/>
        <v>，202207051924510021</v>
      </c>
      <c r="I7" t="e">
        <f>VLOOKUP(A7,HOP!A:U,21,0)</f>
        <v>#N/A</v>
      </c>
      <c r="J7">
        <v>7.5</v>
      </c>
    </row>
    <row r="8" spans="1:10">
      <c r="A8">
        <v>1489407194</v>
      </c>
      <c r="B8" t="s">
        <v>40</v>
      </c>
      <c r="C8" t="s">
        <v>51</v>
      </c>
      <c r="D8" s="4">
        <v>343.3</v>
      </c>
      <c r="E8">
        <v>343.3</v>
      </c>
      <c r="F8" s="7" t="s">
        <v>154</v>
      </c>
      <c r="G8">
        <f t="shared" si="0"/>
        <v>0</v>
      </c>
      <c r="H8" t="str">
        <f t="shared" si="1"/>
        <v>，202207051940350021</v>
      </c>
      <c r="I8" t="e">
        <f>VLOOKUP(A8,HOP!A:U,21,0)</f>
        <v>#N/A</v>
      </c>
      <c r="J8">
        <v>7.5</v>
      </c>
    </row>
    <row r="9" spans="1:10">
      <c r="A9">
        <v>1490637197</v>
      </c>
      <c r="B9" t="s">
        <v>51</v>
      </c>
      <c r="C9" t="s">
        <v>58</v>
      </c>
      <c r="D9" s="4">
        <v>343.3</v>
      </c>
      <c r="E9">
        <v>343.3</v>
      </c>
      <c r="F9" s="7" t="s">
        <v>155</v>
      </c>
      <c r="G9">
        <f t="shared" si="0"/>
        <v>0</v>
      </c>
      <c r="H9" t="str">
        <f t="shared" si="1"/>
        <v>，202207062113470021</v>
      </c>
      <c r="I9" t="e">
        <f>VLOOKUP(A9,HOP!A:U,21,0)</f>
        <v>#N/A</v>
      </c>
      <c r="J9">
        <v>7.6</v>
      </c>
    </row>
    <row r="10" spans="1:10">
      <c r="A10">
        <v>1490675290</v>
      </c>
      <c r="B10" t="s">
        <v>51</v>
      </c>
      <c r="C10" t="s">
        <v>58</v>
      </c>
      <c r="D10" s="4">
        <v>343.3</v>
      </c>
      <c r="E10">
        <v>343.3</v>
      </c>
      <c r="F10" s="7" t="s">
        <v>156</v>
      </c>
      <c r="G10">
        <f t="shared" si="0"/>
        <v>0</v>
      </c>
      <c r="H10" t="str">
        <f t="shared" si="1"/>
        <v>，202207062207060021</v>
      </c>
      <c r="I10" t="e">
        <f>VLOOKUP(A10,HOP!A:U,21,0)</f>
        <v>#N/A</v>
      </c>
      <c r="J10">
        <v>7.6</v>
      </c>
    </row>
    <row r="11" spans="1:10">
      <c r="A11">
        <v>1491486740</v>
      </c>
      <c r="B11" t="s">
        <v>58</v>
      </c>
      <c r="C11" t="s">
        <v>63</v>
      </c>
      <c r="D11" s="4">
        <v>387</v>
      </c>
      <c r="E11">
        <v>387</v>
      </c>
      <c r="F11" s="7" t="s">
        <v>157</v>
      </c>
      <c r="G11">
        <f t="shared" si="0"/>
        <v>0</v>
      </c>
      <c r="H11" t="str">
        <f t="shared" si="1"/>
        <v>，202207071500050025</v>
      </c>
      <c r="I11" t="e">
        <f>VLOOKUP(A11,HOP!A:U,21,0)</f>
        <v>#N/A</v>
      </c>
      <c r="J11">
        <v>7.7</v>
      </c>
    </row>
    <row r="12" spans="1:10">
      <c r="A12">
        <v>1491487407</v>
      </c>
      <c r="B12" t="s">
        <v>58</v>
      </c>
      <c r="C12" t="s">
        <v>63</v>
      </c>
      <c r="D12" s="4">
        <v>387</v>
      </c>
      <c r="E12">
        <v>387</v>
      </c>
      <c r="F12" s="7" t="s">
        <v>158</v>
      </c>
      <c r="G12">
        <f t="shared" si="0"/>
        <v>0</v>
      </c>
      <c r="H12" t="str">
        <f t="shared" si="1"/>
        <v>，202207071459210021</v>
      </c>
      <c r="I12" t="e">
        <f>VLOOKUP(A12,HOP!A:U,21,0)</f>
        <v>#N/A</v>
      </c>
      <c r="J12">
        <v>7.7</v>
      </c>
    </row>
    <row r="13" spans="1:10">
      <c r="A13">
        <v>1491488150</v>
      </c>
      <c r="B13" t="s">
        <v>58</v>
      </c>
      <c r="C13" t="s">
        <v>63</v>
      </c>
      <c r="D13" s="4">
        <v>387</v>
      </c>
      <c r="E13">
        <v>387</v>
      </c>
      <c r="F13" s="7" t="s">
        <v>159</v>
      </c>
      <c r="G13">
        <f t="shared" si="0"/>
        <v>0</v>
      </c>
      <c r="H13" t="str">
        <f t="shared" si="1"/>
        <v>，202207071458550022</v>
      </c>
      <c r="I13" t="e">
        <f>VLOOKUP(A13,HOP!A:U,21,0)</f>
        <v>#N/A</v>
      </c>
      <c r="J13">
        <v>7.7</v>
      </c>
    </row>
    <row r="14" spans="1:10">
      <c r="A14">
        <v>1491724814</v>
      </c>
      <c r="B14" t="s">
        <v>58</v>
      </c>
      <c r="C14" t="s">
        <v>63</v>
      </c>
      <c r="D14" s="4">
        <v>387</v>
      </c>
      <c r="E14">
        <v>387</v>
      </c>
      <c r="F14" s="7" t="s">
        <v>160</v>
      </c>
      <c r="G14">
        <f t="shared" si="0"/>
        <v>0</v>
      </c>
      <c r="H14" t="str">
        <f t="shared" si="1"/>
        <v>，202207072002470020</v>
      </c>
      <c r="I14" t="e">
        <f>VLOOKUP(A14,HOP!A:U,21,0)</f>
        <v>#N/A</v>
      </c>
      <c r="J14">
        <v>7.7</v>
      </c>
    </row>
    <row r="15" spans="1:10">
      <c r="A15">
        <v>1491825438</v>
      </c>
      <c r="B15" t="s">
        <v>58</v>
      </c>
      <c r="C15" t="s">
        <v>63</v>
      </c>
      <c r="D15" s="4">
        <v>343.3</v>
      </c>
      <c r="E15">
        <v>343.3</v>
      </c>
      <c r="F15" s="7" t="s">
        <v>161</v>
      </c>
      <c r="G15">
        <f t="shared" si="0"/>
        <v>0</v>
      </c>
      <c r="H15" t="str">
        <f t="shared" si="1"/>
        <v>，202207072208440020</v>
      </c>
      <c r="I15" t="e">
        <f>VLOOKUP(A15,HOP!A:U,21,0)</f>
        <v>#N/A</v>
      </c>
      <c r="J15">
        <v>7.7</v>
      </c>
    </row>
    <row r="16" spans="1:10">
      <c r="A16">
        <v>1492960296</v>
      </c>
      <c r="B16" t="s">
        <v>63</v>
      </c>
      <c r="C16" t="s">
        <v>74</v>
      </c>
      <c r="D16" s="4">
        <v>757</v>
      </c>
      <c r="E16">
        <v>757</v>
      </c>
      <c r="F16" s="7" t="s">
        <v>162</v>
      </c>
      <c r="G16">
        <f t="shared" si="0"/>
        <v>0</v>
      </c>
      <c r="H16" t="str">
        <f t="shared" si="1"/>
        <v>，202207082200560020</v>
      </c>
      <c r="I16" t="e">
        <f>VLOOKUP(A16,HOP!A:U,21,0)</f>
        <v>#N/A</v>
      </c>
      <c r="J16">
        <v>7.8</v>
      </c>
    </row>
    <row r="17" hidden="1" spans="1:9">
      <c r="A17">
        <v>1488024647</v>
      </c>
      <c r="B17" t="s">
        <v>30</v>
      </c>
      <c r="C17" t="s">
        <v>40</v>
      </c>
      <c r="D17" s="4">
        <v>170</v>
      </c>
      <c r="E17">
        <v>170</v>
      </c>
      <c r="F17">
        <v>2610827</v>
      </c>
      <c r="G17">
        <f t="shared" si="0"/>
        <v>0</v>
      </c>
      <c r="H17" t="str">
        <f t="shared" si="1"/>
        <v>，2610827</v>
      </c>
      <c r="I17" t="s">
        <v>163</v>
      </c>
    </row>
    <row r="18" hidden="1" spans="1:9">
      <c r="A18" t="s">
        <v>83</v>
      </c>
      <c r="B18" t="s">
        <v>40</v>
      </c>
      <c r="C18" t="s">
        <v>51</v>
      </c>
      <c r="D18" s="4">
        <v>160</v>
      </c>
      <c r="E18" t="str">
        <f>VLOOKUP(A18,HOP!A:L,12,0)</f>
        <v>160.00</v>
      </c>
      <c r="F18" t="str">
        <f>VLOOKUP(A18,HOP!A:C,3,0)</f>
        <v>2611755</v>
      </c>
      <c r="G18">
        <f t="shared" si="0"/>
        <v>0</v>
      </c>
      <c r="H18" t="str">
        <f t="shared" si="1"/>
        <v>，2611755</v>
      </c>
      <c r="I18" t="str">
        <f>VLOOKUP(A18,HOP!A:U,21,0)</f>
        <v>直采</v>
      </c>
    </row>
    <row r="19" hidden="1" spans="1:9">
      <c r="A19" t="s">
        <v>86</v>
      </c>
      <c r="B19" t="s">
        <v>40</v>
      </c>
      <c r="C19" t="s">
        <v>58</v>
      </c>
      <c r="D19" s="4">
        <v>320</v>
      </c>
      <c r="E19" t="str">
        <f>VLOOKUP(A19,HOP!A:L,12,0)</f>
        <v>320.00</v>
      </c>
      <c r="F19" t="str">
        <f>VLOOKUP(A19,HOP!A:C,3,0)</f>
        <v>2609120</v>
      </c>
      <c r="G19">
        <f t="shared" si="0"/>
        <v>0</v>
      </c>
      <c r="H19" t="str">
        <f t="shared" si="1"/>
        <v>，2609120</v>
      </c>
      <c r="I19" t="str">
        <f>VLOOKUP(A19,HOP!A:U,21,0)</f>
        <v>直采</v>
      </c>
    </row>
    <row r="20" hidden="1" spans="1:9">
      <c r="A20" t="s">
        <v>90</v>
      </c>
      <c r="B20" t="s">
        <v>40</v>
      </c>
      <c r="C20" t="s">
        <v>58</v>
      </c>
      <c r="D20" s="4">
        <v>340</v>
      </c>
      <c r="E20" t="str">
        <f>VLOOKUP(A20,HOP!A:L,12,0)</f>
        <v>340.00</v>
      </c>
      <c r="F20" t="str">
        <f>VLOOKUP(A20,HOP!A:C,3,0)</f>
        <v>2609404</v>
      </c>
      <c r="G20">
        <f t="shared" si="0"/>
        <v>0</v>
      </c>
      <c r="H20" t="str">
        <f t="shared" si="1"/>
        <v>，2609404</v>
      </c>
      <c r="I20" t="str">
        <f>VLOOKUP(A20,HOP!A:U,21,0)</f>
        <v>直采</v>
      </c>
    </row>
    <row r="21" hidden="1" spans="1:9">
      <c r="A21" t="s">
        <v>95</v>
      </c>
      <c r="B21" t="s">
        <v>58</v>
      </c>
      <c r="C21" t="s">
        <v>97</v>
      </c>
      <c r="D21" s="4">
        <v>980</v>
      </c>
      <c r="E21" t="str">
        <f>VLOOKUP(A21,HOP!A:L,12,0)</f>
        <v>980.00</v>
      </c>
      <c r="F21" t="str">
        <f>VLOOKUP(A21,HOP!A:C,3,0)</f>
        <v>2611561</v>
      </c>
      <c r="G21">
        <f t="shared" si="0"/>
        <v>0</v>
      </c>
      <c r="H21" t="str">
        <f t="shared" si="1"/>
        <v>，2611561</v>
      </c>
      <c r="I21" t="str">
        <f>VLOOKUP(A21,HOP!A:U,21,0)</f>
        <v>直采</v>
      </c>
    </row>
    <row r="22" hidden="1" spans="1:9">
      <c r="A22" t="s">
        <v>101</v>
      </c>
      <c r="B22" t="s">
        <v>74</v>
      </c>
      <c r="C22" t="s">
        <v>97</v>
      </c>
      <c r="D22" s="4">
        <v>170</v>
      </c>
      <c r="E22" t="str">
        <f>VLOOKUP(A22,HOP!A:L,12,0)</f>
        <v>170.00</v>
      </c>
      <c r="F22" t="str">
        <f>VLOOKUP(A22,HOP!A:C,3,0)</f>
        <v>2616065</v>
      </c>
      <c r="G22">
        <f t="shared" si="0"/>
        <v>0</v>
      </c>
      <c r="H22" t="str">
        <f t="shared" si="1"/>
        <v>，2616065</v>
      </c>
      <c r="I22" t="str">
        <f>VLOOKUP(A22,HOP!A:U,21,0)</f>
        <v>直采</v>
      </c>
    </row>
    <row r="23" hidden="1" spans="1:9">
      <c r="A23" t="s">
        <v>106</v>
      </c>
      <c r="B23" t="s">
        <v>40</v>
      </c>
      <c r="C23" t="s">
        <v>51</v>
      </c>
      <c r="D23" s="4">
        <v>157</v>
      </c>
      <c r="E23" t="str">
        <f>VLOOKUP(A23,HOP!A:L,12,0)</f>
        <v>157.00</v>
      </c>
      <c r="F23" t="str">
        <f>VLOOKUP(A23,HOP!A:C,3,0)</f>
        <v>2611644</v>
      </c>
      <c r="G23">
        <f t="shared" si="0"/>
        <v>0</v>
      </c>
      <c r="H23" t="str">
        <f t="shared" si="1"/>
        <v>，2611644</v>
      </c>
      <c r="I23" t="str">
        <f>VLOOKUP(A23,HOP!A:U,21,0)</f>
        <v>直采</v>
      </c>
    </row>
    <row r="24" hidden="1" spans="1:9">
      <c r="A24" t="s">
        <v>110</v>
      </c>
      <c r="B24" t="s">
        <v>40</v>
      </c>
      <c r="C24" t="s">
        <v>51</v>
      </c>
      <c r="D24" s="4">
        <v>157</v>
      </c>
      <c r="E24" t="str">
        <f>VLOOKUP(A24,HOP!A:L,12,0)</f>
        <v>157.00</v>
      </c>
      <c r="F24" t="str">
        <f>VLOOKUP(A24,HOP!A:C,3,0)</f>
        <v>2611956</v>
      </c>
      <c r="G24">
        <f t="shared" si="0"/>
        <v>0</v>
      </c>
      <c r="H24" t="str">
        <f t="shared" si="1"/>
        <v>，2611956</v>
      </c>
      <c r="I24" t="str">
        <f>VLOOKUP(A24,HOP!A:U,21,0)</f>
        <v>直采</v>
      </c>
    </row>
    <row r="25" hidden="1" spans="1:9">
      <c r="A25" t="s">
        <v>112</v>
      </c>
      <c r="B25" t="s">
        <v>51</v>
      </c>
      <c r="C25" t="s">
        <v>58</v>
      </c>
      <c r="D25" s="4">
        <v>157</v>
      </c>
      <c r="E25" t="str">
        <f>VLOOKUP(A25,HOP!A:L,12,0)</f>
        <v>157.00</v>
      </c>
      <c r="F25" t="str">
        <f>VLOOKUP(A25,HOP!A:C,3,0)</f>
        <v>2612584</v>
      </c>
      <c r="G25">
        <f t="shared" si="0"/>
        <v>0</v>
      </c>
      <c r="H25" t="str">
        <f t="shared" si="1"/>
        <v>，2612584</v>
      </c>
      <c r="I25" t="str">
        <f>VLOOKUP(A25,HOP!A:U,21,0)</f>
        <v>直采</v>
      </c>
    </row>
    <row r="26" hidden="1" spans="1:9">
      <c r="A26">
        <v>1491296792</v>
      </c>
      <c r="B26" t="s">
        <v>58</v>
      </c>
      <c r="C26" t="s">
        <v>63</v>
      </c>
      <c r="D26" s="4">
        <v>157</v>
      </c>
      <c r="E26">
        <v>157</v>
      </c>
      <c r="F26">
        <v>2613642</v>
      </c>
      <c r="G26">
        <f t="shared" si="0"/>
        <v>0</v>
      </c>
      <c r="H26" t="str">
        <f t="shared" si="1"/>
        <v>，2613642</v>
      </c>
      <c r="I26" t="s">
        <v>163</v>
      </c>
    </row>
    <row r="27" hidden="1" spans="1:9">
      <c r="A27" t="s">
        <v>114</v>
      </c>
      <c r="B27" t="s">
        <v>58</v>
      </c>
      <c r="C27" t="s">
        <v>63</v>
      </c>
      <c r="D27" s="4">
        <v>157</v>
      </c>
      <c r="E27" t="str">
        <f>VLOOKUP(A27,HOP!A:L,12,0)</f>
        <v>157.00</v>
      </c>
      <c r="F27" t="str">
        <f>VLOOKUP(A27,HOP!A:C,3,0)</f>
        <v>2613745</v>
      </c>
      <c r="G27">
        <f t="shared" si="0"/>
        <v>0</v>
      </c>
      <c r="H27" t="str">
        <f t="shared" si="1"/>
        <v>，2613745</v>
      </c>
      <c r="I27" t="str">
        <f>VLOOKUP(A27,HOP!A:U,21,0)</f>
        <v>直采</v>
      </c>
    </row>
    <row r="28" hidden="1" spans="1:9">
      <c r="A28" t="s">
        <v>118</v>
      </c>
      <c r="B28" t="s">
        <v>29</v>
      </c>
      <c r="C28" t="s">
        <v>30</v>
      </c>
      <c r="D28" s="4">
        <v>170</v>
      </c>
      <c r="E28" t="str">
        <f>VLOOKUP(A28,HOP!A:L,12,0)</f>
        <v>170.00</v>
      </c>
      <c r="F28" t="str">
        <f>VLOOKUP(A28,HOP!A:C,3,0)</f>
        <v>2609692</v>
      </c>
      <c r="G28">
        <f t="shared" si="0"/>
        <v>0</v>
      </c>
      <c r="H28" t="str">
        <f t="shared" si="1"/>
        <v>，2609692</v>
      </c>
      <c r="I28" t="str">
        <f>VLOOKUP(A28,HOP!A:U,21,0)</f>
        <v>直采</v>
      </c>
    </row>
    <row r="29" hidden="1" spans="1:9">
      <c r="A29" t="s">
        <v>121</v>
      </c>
      <c r="B29" t="s">
        <v>30</v>
      </c>
      <c r="C29" t="s">
        <v>40</v>
      </c>
      <c r="D29" s="4">
        <v>170</v>
      </c>
      <c r="E29" t="str">
        <f>VLOOKUP(A29,HOP!A:L,12,0)</f>
        <v>170.00</v>
      </c>
      <c r="F29" t="str">
        <f>VLOOKUP(A29,HOP!A:C,3,0)</f>
        <v>2610627</v>
      </c>
      <c r="G29">
        <f t="shared" si="0"/>
        <v>0</v>
      </c>
      <c r="H29" t="str">
        <f t="shared" si="1"/>
        <v>，2610627</v>
      </c>
      <c r="I29" t="str">
        <f>VLOOKUP(A29,HOP!A:U,21,0)</f>
        <v>直采</v>
      </c>
    </row>
    <row r="30" spans="1:10">
      <c r="A30">
        <v>1488152990</v>
      </c>
      <c r="B30" t="s">
        <v>30</v>
      </c>
      <c r="C30" t="s">
        <v>40</v>
      </c>
      <c r="D30" s="4">
        <v>200</v>
      </c>
      <c r="E30">
        <v>200</v>
      </c>
      <c r="F30" s="7" t="s">
        <v>164</v>
      </c>
      <c r="G30">
        <f t="shared" si="0"/>
        <v>0</v>
      </c>
      <c r="H30" t="str">
        <f t="shared" si="1"/>
        <v>，202207041723160022</v>
      </c>
      <c r="I30" t="e">
        <f>VLOOKUP(A30,HOP!A:U,21,0)</f>
        <v>#N/A</v>
      </c>
      <c r="J30">
        <v>7.4</v>
      </c>
    </row>
    <row r="31" hidden="1" spans="1:9">
      <c r="A31" t="s">
        <v>127</v>
      </c>
      <c r="B31" t="s">
        <v>40</v>
      </c>
      <c r="C31" t="s">
        <v>51</v>
      </c>
      <c r="D31" s="4">
        <v>180</v>
      </c>
      <c r="E31" t="str">
        <f>VLOOKUP(A31,HOP!A:L,12,0)</f>
        <v>180.00</v>
      </c>
      <c r="F31" t="str">
        <f>VLOOKUP(A31,HOP!A:C,3,0)</f>
        <v>2610690</v>
      </c>
      <c r="G31">
        <f t="shared" si="0"/>
        <v>0</v>
      </c>
      <c r="H31" t="str">
        <f t="shared" si="1"/>
        <v>，2610690</v>
      </c>
      <c r="I31" t="str">
        <f>VLOOKUP(A31,HOP!A:U,21,0)</f>
        <v>直采</v>
      </c>
    </row>
    <row r="32" spans="1:10">
      <c r="A32">
        <v>1488421418</v>
      </c>
      <c r="B32" t="s">
        <v>30</v>
      </c>
      <c r="C32" t="s">
        <v>51</v>
      </c>
      <c r="D32" s="4">
        <v>360</v>
      </c>
      <c r="E32">
        <v>360</v>
      </c>
      <c r="F32" s="7" t="s">
        <v>165</v>
      </c>
      <c r="G32">
        <f t="shared" si="0"/>
        <v>0</v>
      </c>
      <c r="H32" t="str">
        <f t="shared" si="1"/>
        <v>，202207042259450022</v>
      </c>
      <c r="I32" t="e">
        <f>VLOOKUP(A32,HOP!A:U,21,0)</f>
        <v>#N/A</v>
      </c>
      <c r="J32">
        <v>7.4</v>
      </c>
    </row>
    <row r="33" hidden="1" spans="1:9">
      <c r="A33" t="s">
        <v>133</v>
      </c>
      <c r="B33" t="s">
        <v>40</v>
      </c>
      <c r="C33" t="s">
        <v>51</v>
      </c>
      <c r="D33" s="4">
        <v>190</v>
      </c>
      <c r="E33" t="str">
        <f>VLOOKUP(A33,HOP!A:L,12,0)</f>
        <v>190.00</v>
      </c>
      <c r="F33" t="str">
        <f>VLOOKUP(A33,HOP!A:C,3,0)</f>
        <v>2612020</v>
      </c>
      <c r="G33">
        <f t="shared" si="0"/>
        <v>0</v>
      </c>
      <c r="H33" t="str">
        <f t="shared" si="1"/>
        <v>，2612020</v>
      </c>
      <c r="I33" t="str">
        <f>VLOOKUP(A33,HOP!A:U,21,0)</f>
        <v>直采</v>
      </c>
    </row>
    <row r="34" hidden="1" spans="1:9">
      <c r="A34" t="s">
        <v>136</v>
      </c>
      <c r="B34" t="s">
        <v>51</v>
      </c>
      <c r="C34" t="s">
        <v>58</v>
      </c>
      <c r="D34" s="4">
        <v>180</v>
      </c>
      <c r="E34" t="str">
        <f>VLOOKUP(A34,HOP!A:L,12,0)</f>
        <v>180.00</v>
      </c>
      <c r="F34" t="str">
        <f>VLOOKUP(A34,HOP!A:C,3,0)</f>
        <v>2612042</v>
      </c>
      <c r="G34">
        <f t="shared" si="0"/>
        <v>0</v>
      </c>
      <c r="H34" t="str">
        <f t="shared" si="1"/>
        <v>，2612042</v>
      </c>
      <c r="I34" t="str">
        <f>VLOOKUP(A34,HOP!A:U,21,0)</f>
        <v>直采</v>
      </c>
    </row>
    <row r="35" hidden="1" spans="1:9">
      <c r="A35" t="s">
        <v>138</v>
      </c>
      <c r="B35" t="s">
        <v>51</v>
      </c>
      <c r="C35" t="s">
        <v>58</v>
      </c>
      <c r="D35" s="4">
        <v>180</v>
      </c>
      <c r="E35" t="str">
        <f>VLOOKUP(A35,HOP!A:L,12,0)</f>
        <v>180.00</v>
      </c>
      <c r="F35" t="str">
        <f>VLOOKUP(A35,HOP!A:C,3,0)</f>
        <v>2612836</v>
      </c>
      <c r="G35">
        <f t="shared" si="0"/>
        <v>0</v>
      </c>
      <c r="H35" t="str">
        <f t="shared" si="1"/>
        <v>，2612836</v>
      </c>
      <c r="I35" t="str">
        <f>VLOOKUP(A35,HOP!A:U,21,0)</f>
        <v>直采</v>
      </c>
    </row>
    <row r="36" hidden="1" spans="1:9">
      <c r="A36" t="s">
        <v>139</v>
      </c>
      <c r="B36" t="s">
        <v>51</v>
      </c>
      <c r="C36" t="s">
        <v>58</v>
      </c>
      <c r="D36" s="4">
        <v>180</v>
      </c>
      <c r="E36" t="str">
        <f>VLOOKUP(A36,HOP!A:L,12,0)</f>
        <v>180.00</v>
      </c>
      <c r="F36" t="str">
        <f>VLOOKUP(A36,HOP!A:C,3,0)</f>
        <v>2612985</v>
      </c>
      <c r="G36">
        <f t="shared" si="0"/>
        <v>0</v>
      </c>
      <c r="H36" t="str">
        <f t="shared" si="1"/>
        <v>，2612985</v>
      </c>
      <c r="I36" t="str">
        <f>VLOOKUP(A36,HOP!A:U,21,0)</f>
        <v>直采</v>
      </c>
    </row>
    <row r="37" hidden="1" spans="1:9">
      <c r="A37" t="s">
        <v>140</v>
      </c>
      <c r="B37" t="s">
        <v>51</v>
      </c>
      <c r="C37" t="s">
        <v>58</v>
      </c>
      <c r="D37" s="4">
        <v>180</v>
      </c>
      <c r="E37" t="str">
        <f>VLOOKUP(A37,HOP!A:L,12,0)</f>
        <v>180.00</v>
      </c>
      <c r="F37" t="str">
        <f>VLOOKUP(A37,HOP!A:C,3,0)</f>
        <v>2613083</v>
      </c>
      <c r="G37">
        <f t="shared" si="0"/>
        <v>0</v>
      </c>
      <c r="H37" t="str">
        <f t="shared" si="1"/>
        <v>，2613083</v>
      </c>
      <c r="I37" t="str">
        <f>VLOOKUP(A37,HOP!A:U,21,0)</f>
        <v>直采</v>
      </c>
    </row>
    <row r="38" spans="1:10">
      <c r="A38">
        <v>1491478886</v>
      </c>
      <c r="B38" t="s">
        <v>58</v>
      </c>
      <c r="C38" t="s">
        <v>63</v>
      </c>
      <c r="D38" s="4">
        <v>180</v>
      </c>
      <c r="E38">
        <v>180</v>
      </c>
      <c r="F38" s="7" t="s">
        <v>166</v>
      </c>
      <c r="G38">
        <f t="shared" si="0"/>
        <v>0</v>
      </c>
      <c r="H38" t="str">
        <f t="shared" si="1"/>
        <v>，202207071455590022</v>
      </c>
      <c r="I38" t="e">
        <f>VLOOKUP(A38,HOP!A:U,21,0)</f>
        <v>#N/A</v>
      </c>
      <c r="J38">
        <v>7.7</v>
      </c>
    </row>
    <row r="39" hidden="1" spans="1:9">
      <c r="A39" t="s">
        <v>144</v>
      </c>
      <c r="B39" t="s">
        <v>58</v>
      </c>
      <c r="C39" t="s">
        <v>63</v>
      </c>
      <c r="D39" s="4">
        <v>200</v>
      </c>
      <c r="E39" t="str">
        <f>VLOOKUP(A39,HOP!A:L,12,0)</f>
        <v>200.00</v>
      </c>
      <c r="F39" t="str">
        <f>VLOOKUP(A39,HOP!A:C,3,0)</f>
        <v>2613984</v>
      </c>
      <c r="G39">
        <f t="shared" si="0"/>
        <v>0</v>
      </c>
      <c r="H39" t="str">
        <f t="shared" si="1"/>
        <v>，2613984</v>
      </c>
      <c r="I39" t="str">
        <f>VLOOKUP(A39,HOP!A:U,21,0)</f>
        <v>直采</v>
      </c>
    </row>
    <row r="40" hidden="1" spans="1:9">
      <c r="A40" t="s">
        <v>145</v>
      </c>
      <c r="B40" t="s">
        <v>63</v>
      </c>
      <c r="C40" t="s">
        <v>74</v>
      </c>
      <c r="D40" s="4">
        <v>200</v>
      </c>
      <c r="E40" t="str">
        <f>VLOOKUP(A40,HOP!A:L,12,0)</f>
        <v>200.00</v>
      </c>
      <c r="F40" t="str">
        <f>VLOOKUP(A40,HOP!A:C,3,0)</f>
        <v>2614952</v>
      </c>
      <c r="G40">
        <f t="shared" si="0"/>
        <v>0</v>
      </c>
      <c r="H40" t="str">
        <f t="shared" si="1"/>
        <v>，2614952</v>
      </c>
      <c r="I40" t="str">
        <f>VLOOKUP(A40,HOP!A:U,21,0)</f>
        <v>直采</v>
      </c>
    </row>
    <row r="42" spans="4:4">
      <c r="D42">
        <f>SUM(D2:D41)</f>
        <v>11399.3</v>
      </c>
    </row>
    <row r="43" spans="4:4">
      <c r="D43" s="5" t="s">
        <v>6</v>
      </c>
    </row>
    <row r="48" spans="1:3">
      <c r="A48" t="s">
        <v>167</v>
      </c>
      <c r="C48">
        <v>4755</v>
      </c>
    </row>
    <row r="49" spans="1:3">
      <c r="A49" t="s">
        <v>168</v>
      </c>
      <c r="C49">
        <v>6644.33</v>
      </c>
    </row>
    <row r="50" spans="1:3">
      <c r="A50" t="s">
        <v>169</v>
      </c>
      <c r="C50">
        <f>SUBTOTAL(9,C48:C49)</f>
        <v>11399.33</v>
      </c>
    </row>
  </sheetData>
  <autoFilter ref="A1:J40">
    <filterColumn colId="8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170</v>
      </c>
      <c r="B1" s="2" t="s">
        <v>171</v>
      </c>
      <c r="C1" s="2" t="s">
        <v>172</v>
      </c>
      <c r="D1" s="2" t="s">
        <v>173</v>
      </c>
      <c r="E1" s="2" t="s">
        <v>174</v>
      </c>
      <c r="F1" s="2" t="s">
        <v>18</v>
      </c>
      <c r="G1" s="2" t="s">
        <v>19</v>
      </c>
      <c r="H1" s="2" t="s">
        <v>175</v>
      </c>
      <c r="I1" s="2" t="s">
        <v>176</v>
      </c>
      <c r="J1" s="2" t="s">
        <v>177</v>
      </c>
      <c r="K1" s="2" t="s">
        <v>178</v>
      </c>
      <c r="L1" s="2" t="s">
        <v>179</v>
      </c>
      <c r="M1" s="2" t="s">
        <v>180</v>
      </c>
      <c r="N1" s="2" t="s">
        <v>181</v>
      </c>
      <c r="O1" s="2" t="s">
        <v>182</v>
      </c>
      <c r="P1" s="2" t="s">
        <v>183</v>
      </c>
      <c r="Q1" s="2" t="s">
        <v>184</v>
      </c>
      <c r="R1" s="2" t="s">
        <v>185</v>
      </c>
      <c r="S1" s="2" t="s">
        <v>186</v>
      </c>
      <c r="T1" s="2" t="s">
        <v>187</v>
      </c>
      <c r="U1" s="2" t="s">
        <v>188</v>
      </c>
    </row>
    <row r="2" s="1" customFormat="1" spans="1:21">
      <c r="A2" s="1" t="s">
        <v>138</v>
      </c>
      <c r="B2" s="1" t="s">
        <v>189</v>
      </c>
      <c r="C2" s="1" t="s">
        <v>190</v>
      </c>
      <c r="D2" s="1" t="s">
        <v>116</v>
      </c>
      <c r="E2" s="1" t="s">
        <v>131</v>
      </c>
      <c r="F2" s="1" t="s">
        <v>189</v>
      </c>
      <c r="G2" s="1" t="s">
        <v>191</v>
      </c>
      <c r="H2" s="1" t="s">
        <v>192</v>
      </c>
      <c r="I2" s="1" t="s">
        <v>129</v>
      </c>
      <c r="J2" s="1" t="s">
        <v>193</v>
      </c>
      <c r="K2" s="1" t="s">
        <v>129</v>
      </c>
      <c r="L2" s="1" t="s">
        <v>129</v>
      </c>
      <c r="M2" s="1" t="s">
        <v>194</v>
      </c>
      <c r="N2" s="1" t="s">
        <v>194</v>
      </c>
      <c r="O2" s="1" t="s">
        <v>7</v>
      </c>
      <c r="P2" s="1" t="s">
        <v>195</v>
      </c>
      <c r="Q2" s="1" t="s">
        <v>196</v>
      </c>
      <c r="R2" s="1" t="s">
        <v>197</v>
      </c>
      <c r="S2" s="1" t="s">
        <v>198</v>
      </c>
      <c r="T2" s="1" t="s">
        <v>199</v>
      </c>
      <c r="U2" s="1" t="s">
        <v>163</v>
      </c>
    </row>
    <row r="3" s="1" customFormat="1" spans="1:21">
      <c r="A3" s="1" t="s">
        <v>112</v>
      </c>
      <c r="B3" s="1" t="s">
        <v>189</v>
      </c>
      <c r="C3" s="1" t="s">
        <v>200</v>
      </c>
      <c r="D3" s="1" t="s">
        <v>104</v>
      </c>
      <c r="E3" s="1" t="s">
        <v>107</v>
      </c>
      <c r="F3" s="1" t="s">
        <v>189</v>
      </c>
      <c r="G3" s="1" t="s">
        <v>191</v>
      </c>
      <c r="H3" s="1" t="s">
        <v>192</v>
      </c>
      <c r="I3" s="1" t="s">
        <v>109</v>
      </c>
      <c r="J3" s="1" t="s">
        <v>193</v>
      </c>
      <c r="K3" s="1" t="s">
        <v>109</v>
      </c>
      <c r="L3" s="1" t="s">
        <v>109</v>
      </c>
      <c r="M3" s="1" t="s">
        <v>194</v>
      </c>
      <c r="N3" s="1" t="s">
        <v>194</v>
      </c>
      <c r="O3" s="1" t="s">
        <v>7</v>
      </c>
      <c r="P3" s="1" t="s">
        <v>195</v>
      </c>
      <c r="Q3" s="1" t="s">
        <v>196</v>
      </c>
      <c r="R3" s="1" t="s">
        <v>201</v>
      </c>
      <c r="S3" s="1" t="s">
        <v>198</v>
      </c>
      <c r="T3" s="1" t="s">
        <v>199</v>
      </c>
      <c r="U3" s="1" t="s">
        <v>163</v>
      </c>
    </row>
    <row r="4" s="1" customFormat="1" spans="1:21">
      <c r="A4" s="1" t="s">
        <v>136</v>
      </c>
      <c r="B4" s="1" t="s">
        <v>202</v>
      </c>
      <c r="C4" s="1" t="s">
        <v>203</v>
      </c>
      <c r="D4" s="1" t="s">
        <v>116</v>
      </c>
      <c r="E4" s="1" t="s">
        <v>137</v>
      </c>
      <c r="F4" s="1" t="s">
        <v>189</v>
      </c>
      <c r="G4" s="1" t="s">
        <v>191</v>
      </c>
      <c r="H4" s="1" t="s">
        <v>192</v>
      </c>
      <c r="I4" s="1" t="s">
        <v>129</v>
      </c>
      <c r="J4" s="1" t="s">
        <v>193</v>
      </c>
      <c r="K4" s="1" t="s">
        <v>129</v>
      </c>
      <c r="L4" s="1" t="s">
        <v>129</v>
      </c>
      <c r="M4" s="1" t="s">
        <v>194</v>
      </c>
      <c r="N4" s="1" t="s">
        <v>194</v>
      </c>
      <c r="O4" s="1" t="s">
        <v>7</v>
      </c>
      <c r="P4" s="1" t="s">
        <v>195</v>
      </c>
      <c r="Q4" s="1" t="s">
        <v>196</v>
      </c>
      <c r="R4" s="1" t="s">
        <v>204</v>
      </c>
      <c r="S4" s="1" t="s">
        <v>198</v>
      </c>
      <c r="T4" s="1" t="s">
        <v>199</v>
      </c>
      <c r="U4" s="1" t="s">
        <v>163</v>
      </c>
    </row>
    <row r="5" s="1" customFormat="1" spans="1:21">
      <c r="A5" s="1" t="s">
        <v>133</v>
      </c>
      <c r="B5" s="1" t="s">
        <v>202</v>
      </c>
      <c r="C5" s="1" t="s">
        <v>205</v>
      </c>
      <c r="D5" s="1" t="s">
        <v>116</v>
      </c>
      <c r="E5" s="1" t="s">
        <v>134</v>
      </c>
      <c r="F5" s="1" t="s">
        <v>202</v>
      </c>
      <c r="G5" s="1" t="s">
        <v>189</v>
      </c>
      <c r="H5" s="1" t="s">
        <v>192</v>
      </c>
      <c r="I5" s="1" t="s">
        <v>135</v>
      </c>
      <c r="J5" s="1" t="s">
        <v>193</v>
      </c>
      <c r="K5" s="1" t="s">
        <v>135</v>
      </c>
      <c r="L5" s="1" t="s">
        <v>135</v>
      </c>
      <c r="M5" s="1" t="s">
        <v>194</v>
      </c>
      <c r="N5" s="1" t="s">
        <v>194</v>
      </c>
      <c r="O5" s="1" t="s">
        <v>7</v>
      </c>
      <c r="P5" s="1" t="s">
        <v>195</v>
      </c>
      <c r="Q5" s="1" t="s">
        <v>196</v>
      </c>
      <c r="R5" s="1" t="s">
        <v>206</v>
      </c>
      <c r="S5" s="1" t="s">
        <v>198</v>
      </c>
      <c r="T5" s="1" t="s">
        <v>199</v>
      </c>
      <c r="U5" s="1" t="s">
        <v>163</v>
      </c>
    </row>
    <row r="6" s="1" customFormat="1" spans="1:21">
      <c r="A6" s="1" t="s">
        <v>110</v>
      </c>
      <c r="B6" s="1" t="s">
        <v>202</v>
      </c>
      <c r="C6" s="1" t="s">
        <v>207</v>
      </c>
      <c r="D6" s="1" t="s">
        <v>104</v>
      </c>
      <c r="E6" s="1" t="s">
        <v>111</v>
      </c>
      <c r="F6" s="1" t="s">
        <v>202</v>
      </c>
      <c r="G6" s="1" t="s">
        <v>189</v>
      </c>
      <c r="H6" s="1" t="s">
        <v>192</v>
      </c>
      <c r="I6" s="1" t="s">
        <v>109</v>
      </c>
      <c r="J6" s="1" t="s">
        <v>193</v>
      </c>
      <c r="K6" s="1" t="s">
        <v>109</v>
      </c>
      <c r="L6" s="1" t="s">
        <v>109</v>
      </c>
      <c r="M6" s="1" t="s">
        <v>194</v>
      </c>
      <c r="N6" s="1" t="s">
        <v>194</v>
      </c>
      <c r="O6" s="1" t="s">
        <v>7</v>
      </c>
      <c r="P6" s="1" t="s">
        <v>195</v>
      </c>
      <c r="Q6" s="1" t="s">
        <v>196</v>
      </c>
      <c r="R6" s="1" t="s">
        <v>208</v>
      </c>
      <c r="S6" s="1" t="s">
        <v>198</v>
      </c>
      <c r="T6" s="1" t="s">
        <v>199</v>
      </c>
      <c r="U6" s="1" t="s">
        <v>163</v>
      </c>
    </row>
    <row r="7" s="1" customFormat="1" spans="1:21">
      <c r="A7" s="1" t="s">
        <v>83</v>
      </c>
      <c r="B7" s="1" t="s">
        <v>202</v>
      </c>
      <c r="C7" s="1" t="s">
        <v>209</v>
      </c>
      <c r="D7" s="1" t="s">
        <v>77</v>
      </c>
      <c r="E7" s="1" t="s">
        <v>84</v>
      </c>
      <c r="F7" s="1" t="s">
        <v>202</v>
      </c>
      <c r="G7" s="1" t="s">
        <v>189</v>
      </c>
      <c r="H7" s="1" t="s">
        <v>192</v>
      </c>
      <c r="I7" s="1" t="s">
        <v>85</v>
      </c>
      <c r="J7" s="1" t="s">
        <v>193</v>
      </c>
      <c r="K7" s="1" t="s">
        <v>85</v>
      </c>
      <c r="L7" s="1" t="s">
        <v>85</v>
      </c>
      <c r="M7" s="1" t="s">
        <v>194</v>
      </c>
      <c r="N7" s="1" t="s">
        <v>194</v>
      </c>
      <c r="O7" s="1" t="s">
        <v>7</v>
      </c>
      <c r="P7" s="1" t="s">
        <v>195</v>
      </c>
      <c r="Q7" s="1" t="s">
        <v>196</v>
      </c>
      <c r="R7" s="1" t="s">
        <v>210</v>
      </c>
      <c r="S7" s="1" t="s">
        <v>198</v>
      </c>
      <c r="T7" s="1" t="s">
        <v>199</v>
      </c>
      <c r="U7" s="1" t="s">
        <v>163</v>
      </c>
    </row>
    <row r="8" s="1" customFormat="1" spans="1:21">
      <c r="A8" s="1" t="s">
        <v>106</v>
      </c>
      <c r="B8" s="1" t="s">
        <v>202</v>
      </c>
      <c r="C8" s="1" t="s">
        <v>211</v>
      </c>
      <c r="D8" s="1" t="s">
        <v>104</v>
      </c>
      <c r="E8" s="1" t="s">
        <v>107</v>
      </c>
      <c r="F8" s="1" t="s">
        <v>202</v>
      </c>
      <c r="G8" s="1" t="s">
        <v>189</v>
      </c>
      <c r="H8" s="1" t="s">
        <v>192</v>
      </c>
      <c r="I8" s="1" t="s">
        <v>109</v>
      </c>
      <c r="J8" s="1" t="s">
        <v>193</v>
      </c>
      <c r="K8" s="1" t="s">
        <v>109</v>
      </c>
      <c r="L8" s="1" t="s">
        <v>109</v>
      </c>
      <c r="M8" s="1" t="s">
        <v>194</v>
      </c>
      <c r="N8" s="1" t="s">
        <v>194</v>
      </c>
      <c r="O8" s="1" t="s">
        <v>7</v>
      </c>
      <c r="P8" s="1" t="s">
        <v>195</v>
      </c>
      <c r="Q8" s="1" t="s">
        <v>196</v>
      </c>
      <c r="R8" s="1" t="s">
        <v>212</v>
      </c>
      <c r="S8" s="1" t="s">
        <v>198</v>
      </c>
      <c r="T8" s="1" t="s">
        <v>199</v>
      </c>
      <c r="U8" s="1" t="s">
        <v>163</v>
      </c>
    </row>
    <row r="9" s="1" customFormat="1" spans="1:21">
      <c r="A9" s="1" t="s">
        <v>95</v>
      </c>
      <c r="B9" s="1" t="s">
        <v>202</v>
      </c>
      <c r="C9" s="1" t="s">
        <v>213</v>
      </c>
      <c r="D9" s="1" t="s">
        <v>77</v>
      </c>
      <c r="E9" s="1" t="s">
        <v>214</v>
      </c>
      <c r="F9" s="1" t="s">
        <v>191</v>
      </c>
      <c r="G9" s="1" t="s">
        <v>215</v>
      </c>
      <c r="H9" s="1" t="s">
        <v>192</v>
      </c>
      <c r="I9" s="1" t="s">
        <v>216</v>
      </c>
      <c r="J9" s="1" t="s">
        <v>193</v>
      </c>
      <c r="K9" s="1" t="s">
        <v>216</v>
      </c>
      <c r="L9" s="1" t="s">
        <v>216</v>
      </c>
      <c r="M9" s="1" t="s">
        <v>194</v>
      </c>
      <c r="N9" s="1" t="s">
        <v>194</v>
      </c>
      <c r="O9" s="1" t="s">
        <v>7</v>
      </c>
      <c r="P9" s="1" t="s">
        <v>195</v>
      </c>
      <c r="Q9" s="1" t="s">
        <v>196</v>
      </c>
      <c r="R9" s="1" t="s">
        <v>217</v>
      </c>
      <c r="S9" s="1" t="s">
        <v>198</v>
      </c>
      <c r="T9" s="1" t="s">
        <v>199</v>
      </c>
      <c r="U9" s="1" t="s">
        <v>163</v>
      </c>
    </row>
    <row r="10" s="1" customFormat="1" spans="1:21">
      <c r="A10" s="1" t="s">
        <v>127</v>
      </c>
      <c r="B10" s="1" t="s">
        <v>218</v>
      </c>
      <c r="C10" s="1" t="s">
        <v>219</v>
      </c>
      <c r="D10" s="1" t="s">
        <v>116</v>
      </c>
      <c r="E10" s="1" t="s">
        <v>128</v>
      </c>
      <c r="F10" s="1" t="s">
        <v>202</v>
      </c>
      <c r="G10" s="1" t="s">
        <v>189</v>
      </c>
      <c r="H10" s="1" t="s">
        <v>192</v>
      </c>
      <c r="I10" s="1" t="s">
        <v>129</v>
      </c>
      <c r="J10" s="1" t="s">
        <v>193</v>
      </c>
      <c r="K10" s="1" t="s">
        <v>129</v>
      </c>
      <c r="L10" s="1" t="s">
        <v>129</v>
      </c>
      <c r="M10" s="1" t="s">
        <v>194</v>
      </c>
      <c r="N10" s="1" t="s">
        <v>194</v>
      </c>
      <c r="O10" s="1" t="s">
        <v>7</v>
      </c>
      <c r="P10" s="1" t="s">
        <v>195</v>
      </c>
      <c r="Q10" s="1" t="s">
        <v>196</v>
      </c>
      <c r="R10" s="1" t="s">
        <v>220</v>
      </c>
      <c r="S10" s="1" t="s">
        <v>198</v>
      </c>
      <c r="T10" s="1" t="s">
        <v>199</v>
      </c>
      <c r="U10" s="1" t="s">
        <v>163</v>
      </c>
    </row>
    <row r="11" s="1" customFormat="1" spans="1:21">
      <c r="A11" s="1" t="s">
        <v>121</v>
      </c>
      <c r="B11" s="1" t="s">
        <v>218</v>
      </c>
      <c r="C11" s="1" t="s">
        <v>221</v>
      </c>
      <c r="D11" s="1" t="s">
        <v>116</v>
      </c>
      <c r="E11" s="1" t="s">
        <v>122</v>
      </c>
      <c r="F11" s="1" t="s">
        <v>218</v>
      </c>
      <c r="G11" s="1" t="s">
        <v>202</v>
      </c>
      <c r="H11" s="1" t="s">
        <v>192</v>
      </c>
      <c r="I11" s="1" t="s">
        <v>82</v>
      </c>
      <c r="J11" s="1" t="s">
        <v>193</v>
      </c>
      <c r="K11" s="1" t="s">
        <v>82</v>
      </c>
      <c r="L11" s="1" t="s">
        <v>82</v>
      </c>
      <c r="M11" s="1" t="s">
        <v>194</v>
      </c>
      <c r="N11" s="1" t="s">
        <v>194</v>
      </c>
      <c r="O11" s="1" t="s">
        <v>7</v>
      </c>
      <c r="P11" s="1" t="s">
        <v>195</v>
      </c>
      <c r="Q11" s="1" t="s">
        <v>196</v>
      </c>
      <c r="R11" s="1" t="s">
        <v>222</v>
      </c>
      <c r="S11" s="1" t="s">
        <v>198</v>
      </c>
      <c r="T11" s="1" t="s">
        <v>199</v>
      </c>
      <c r="U11" s="1" t="s">
        <v>163</v>
      </c>
    </row>
    <row r="12" s="1" customFormat="1" spans="1:21">
      <c r="A12" s="1" t="s">
        <v>118</v>
      </c>
      <c r="B12" s="1" t="s">
        <v>223</v>
      </c>
      <c r="C12" s="1" t="s">
        <v>224</v>
      </c>
      <c r="D12" s="1" t="s">
        <v>116</v>
      </c>
      <c r="E12" s="1" t="s">
        <v>119</v>
      </c>
      <c r="F12" s="1" t="s">
        <v>223</v>
      </c>
      <c r="G12" s="1" t="s">
        <v>218</v>
      </c>
      <c r="H12" s="1" t="s">
        <v>192</v>
      </c>
      <c r="I12" s="1" t="s">
        <v>82</v>
      </c>
      <c r="J12" s="1" t="s">
        <v>193</v>
      </c>
      <c r="K12" s="1" t="s">
        <v>82</v>
      </c>
      <c r="L12" s="1" t="s">
        <v>82</v>
      </c>
      <c r="M12" s="1" t="s">
        <v>194</v>
      </c>
      <c r="N12" s="1" t="s">
        <v>194</v>
      </c>
      <c r="O12" s="1" t="s">
        <v>7</v>
      </c>
      <c r="P12" s="1" t="s">
        <v>195</v>
      </c>
      <c r="Q12" s="1" t="s">
        <v>196</v>
      </c>
      <c r="R12" s="1" t="s">
        <v>225</v>
      </c>
      <c r="S12" s="1" t="s">
        <v>198</v>
      </c>
      <c r="T12" s="1" t="s">
        <v>199</v>
      </c>
      <c r="U12" s="1" t="s">
        <v>163</v>
      </c>
    </row>
    <row r="13" s="1" customFormat="1" spans="1:21">
      <c r="A13" s="1" t="s">
        <v>90</v>
      </c>
      <c r="B13" s="1" t="s">
        <v>226</v>
      </c>
      <c r="C13" s="1" t="s">
        <v>227</v>
      </c>
      <c r="D13" s="1" t="s">
        <v>77</v>
      </c>
      <c r="E13" s="1" t="s">
        <v>92</v>
      </c>
      <c r="F13" s="1" t="s">
        <v>202</v>
      </c>
      <c r="G13" s="1" t="s">
        <v>191</v>
      </c>
      <c r="H13" s="1" t="s">
        <v>192</v>
      </c>
      <c r="I13" s="1" t="s">
        <v>94</v>
      </c>
      <c r="J13" s="1" t="s">
        <v>193</v>
      </c>
      <c r="K13" s="1" t="s">
        <v>94</v>
      </c>
      <c r="L13" s="1" t="s">
        <v>94</v>
      </c>
      <c r="M13" s="1" t="s">
        <v>194</v>
      </c>
      <c r="N13" s="1" t="s">
        <v>194</v>
      </c>
      <c r="O13" s="1" t="s">
        <v>7</v>
      </c>
      <c r="P13" s="1" t="s">
        <v>195</v>
      </c>
      <c r="Q13" s="1" t="s">
        <v>196</v>
      </c>
      <c r="R13" s="1" t="s">
        <v>228</v>
      </c>
      <c r="S13" s="1" t="s">
        <v>198</v>
      </c>
      <c r="T13" s="1" t="s">
        <v>199</v>
      </c>
      <c r="U13" s="1" t="s">
        <v>163</v>
      </c>
    </row>
    <row r="14" s="1" customFormat="1" spans="1:21">
      <c r="A14" s="1" t="s">
        <v>101</v>
      </c>
      <c r="B14" s="1" t="s">
        <v>229</v>
      </c>
      <c r="C14" s="1" t="s">
        <v>230</v>
      </c>
      <c r="D14" s="1" t="s">
        <v>77</v>
      </c>
      <c r="E14" s="1" t="s">
        <v>103</v>
      </c>
      <c r="F14" s="1" t="s">
        <v>229</v>
      </c>
      <c r="G14" s="1" t="s">
        <v>215</v>
      </c>
      <c r="H14" s="1" t="s">
        <v>192</v>
      </c>
      <c r="I14" s="1" t="s">
        <v>82</v>
      </c>
      <c r="J14" s="1" t="s">
        <v>193</v>
      </c>
      <c r="K14" s="1" t="s">
        <v>82</v>
      </c>
      <c r="L14" s="1" t="s">
        <v>82</v>
      </c>
      <c r="M14" s="1" t="s">
        <v>194</v>
      </c>
      <c r="N14" s="1" t="s">
        <v>194</v>
      </c>
      <c r="O14" s="1" t="s">
        <v>7</v>
      </c>
      <c r="P14" s="1" t="s">
        <v>195</v>
      </c>
      <c r="Q14" s="1" t="s">
        <v>196</v>
      </c>
      <c r="R14" s="1" t="s">
        <v>231</v>
      </c>
      <c r="S14" s="1" t="s">
        <v>198</v>
      </c>
      <c r="T14" s="1" t="s">
        <v>199</v>
      </c>
      <c r="U14" s="1" t="s">
        <v>163</v>
      </c>
    </row>
    <row r="15" s="1" customFormat="1" spans="1:21">
      <c r="A15" s="1" t="s">
        <v>145</v>
      </c>
      <c r="B15" s="1" t="s">
        <v>232</v>
      </c>
      <c r="C15" s="1" t="s">
        <v>233</v>
      </c>
      <c r="D15" s="1" t="s">
        <v>116</v>
      </c>
      <c r="E15" s="1" t="s">
        <v>146</v>
      </c>
      <c r="F15" s="1" t="s">
        <v>232</v>
      </c>
      <c r="G15" s="1" t="s">
        <v>229</v>
      </c>
      <c r="H15" s="1" t="s">
        <v>192</v>
      </c>
      <c r="I15" s="1" t="s">
        <v>126</v>
      </c>
      <c r="J15" s="1" t="s">
        <v>193</v>
      </c>
      <c r="K15" s="1" t="s">
        <v>126</v>
      </c>
      <c r="L15" s="1" t="s">
        <v>126</v>
      </c>
      <c r="M15" s="1" t="s">
        <v>194</v>
      </c>
      <c r="N15" s="1" t="s">
        <v>194</v>
      </c>
      <c r="O15" s="1" t="s">
        <v>7</v>
      </c>
      <c r="P15" s="1" t="s">
        <v>195</v>
      </c>
      <c r="Q15" s="1" t="s">
        <v>196</v>
      </c>
      <c r="R15" s="1" t="s">
        <v>234</v>
      </c>
      <c r="S15" s="1" t="s">
        <v>198</v>
      </c>
      <c r="T15" s="1" t="s">
        <v>199</v>
      </c>
      <c r="U15" s="1" t="s">
        <v>163</v>
      </c>
    </row>
    <row r="16" s="1" customFormat="1" spans="1:21">
      <c r="A16" s="1" t="s">
        <v>144</v>
      </c>
      <c r="B16" s="1" t="s">
        <v>191</v>
      </c>
      <c r="C16" s="1" t="s">
        <v>235</v>
      </c>
      <c r="D16" s="1" t="s">
        <v>116</v>
      </c>
      <c r="E16" s="1" t="s">
        <v>131</v>
      </c>
      <c r="F16" s="1" t="s">
        <v>191</v>
      </c>
      <c r="G16" s="1" t="s">
        <v>232</v>
      </c>
      <c r="H16" s="1" t="s">
        <v>192</v>
      </c>
      <c r="I16" s="1" t="s">
        <v>126</v>
      </c>
      <c r="J16" s="1" t="s">
        <v>193</v>
      </c>
      <c r="K16" s="1" t="s">
        <v>126</v>
      </c>
      <c r="L16" s="1" t="s">
        <v>126</v>
      </c>
      <c r="M16" s="1" t="s">
        <v>194</v>
      </c>
      <c r="N16" s="1" t="s">
        <v>194</v>
      </c>
      <c r="O16" s="1" t="s">
        <v>7</v>
      </c>
      <c r="P16" s="1" t="s">
        <v>195</v>
      </c>
      <c r="Q16" s="1" t="s">
        <v>196</v>
      </c>
      <c r="R16" s="1" t="s">
        <v>236</v>
      </c>
      <c r="S16" s="1" t="s">
        <v>198</v>
      </c>
      <c r="T16" s="1" t="s">
        <v>199</v>
      </c>
      <c r="U16" s="1" t="s">
        <v>163</v>
      </c>
    </row>
    <row r="17" s="1" customFormat="1" spans="1:21">
      <c r="A17" s="1" t="s">
        <v>114</v>
      </c>
      <c r="B17" s="1" t="s">
        <v>191</v>
      </c>
      <c r="C17" s="1" t="s">
        <v>237</v>
      </c>
      <c r="D17" s="1" t="s">
        <v>104</v>
      </c>
      <c r="E17" s="1" t="s">
        <v>115</v>
      </c>
      <c r="F17" s="1" t="s">
        <v>191</v>
      </c>
      <c r="G17" s="1" t="s">
        <v>232</v>
      </c>
      <c r="H17" s="1" t="s">
        <v>192</v>
      </c>
      <c r="I17" s="1" t="s">
        <v>109</v>
      </c>
      <c r="J17" s="1" t="s">
        <v>193</v>
      </c>
      <c r="K17" s="1" t="s">
        <v>109</v>
      </c>
      <c r="L17" s="1" t="s">
        <v>109</v>
      </c>
      <c r="M17" s="1" t="s">
        <v>194</v>
      </c>
      <c r="N17" s="1" t="s">
        <v>194</v>
      </c>
      <c r="O17" s="1" t="s">
        <v>7</v>
      </c>
      <c r="P17" s="1" t="s">
        <v>195</v>
      </c>
      <c r="Q17" s="1" t="s">
        <v>196</v>
      </c>
      <c r="R17" s="1" t="s">
        <v>238</v>
      </c>
      <c r="S17" s="1" t="s">
        <v>198</v>
      </c>
      <c r="T17" s="1" t="s">
        <v>199</v>
      </c>
      <c r="U17" s="1" t="s">
        <v>163</v>
      </c>
    </row>
    <row r="18" s="1" customFormat="1" spans="1:21">
      <c r="A18" s="1" t="s">
        <v>140</v>
      </c>
      <c r="B18" s="1" t="s">
        <v>189</v>
      </c>
      <c r="C18" s="1" t="s">
        <v>239</v>
      </c>
      <c r="D18" s="1" t="s">
        <v>116</v>
      </c>
      <c r="E18" s="1" t="s">
        <v>141</v>
      </c>
      <c r="F18" s="1" t="s">
        <v>189</v>
      </c>
      <c r="G18" s="1" t="s">
        <v>191</v>
      </c>
      <c r="H18" s="1" t="s">
        <v>192</v>
      </c>
      <c r="I18" s="1" t="s">
        <v>129</v>
      </c>
      <c r="J18" s="1" t="s">
        <v>193</v>
      </c>
      <c r="K18" s="1" t="s">
        <v>129</v>
      </c>
      <c r="L18" s="1" t="s">
        <v>129</v>
      </c>
      <c r="M18" s="1" t="s">
        <v>194</v>
      </c>
      <c r="N18" s="1" t="s">
        <v>194</v>
      </c>
      <c r="O18" s="1" t="s">
        <v>7</v>
      </c>
      <c r="P18" s="1" t="s">
        <v>195</v>
      </c>
      <c r="Q18" s="1" t="s">
        <v>196</v>
      </c>
      <c r="R18" s="1" t="s">
        <v>240</v>
      </c>
      <c r="S18" s="1" t="s">
        <v>198</v>
      </c>
      <c r="T18" s="1" t="s">
        <v>199</v>
      </c>
      <c r="U18" s="1" t="s">
        <v>163</v>
      </c>
    </row>
    <row r="19" s="1" customFormat="1" spans="1:21">
      <c r="A19" s="1" t="s">
        <v>139</v>
      </c>
      <c r="B19" s="1" t="s">
        <v>189</v>
      </c>
      <c r="C19" s="1" t="s">
        <v>241</v>
      </c>
      <c r="D19" s="1" t="s">
        <v>116</v>
      </c>
      <c r="E19" s="1" t="s">
        <v>124</v>
      </c>
      <c r="F19" s="1" t="s">
        <v>189</v>
      </c>
      <c r="G19" s="1" t="s">
        <v>191</v>
      </c>
      <c r="H19" s="1" t="s">
        <v>192</v>
      </c>
      <c r="I19" s="1" t="s">
        <v>129</v>
      </c>
      <c r="J19" s="1" t="s">
        <v>193</v>
      </c>
      <c r="K19" s="1" t="s">
        <v>129</v>
      </c>
      <c r="L19" s="1" t="s">
        <v>129</v>
      </c>
      <c r="M19" s="1" t="s">
        <v>194</v>
      </c>
      <c r="N19" s="1" t="s">
        <v>194</v>
      </c>
      <c r="O19" s="1" t="s">
        <v>7</v>
      </c>
      <c r="P19" s="1" t="s">
        <v>195</v>
      </c>
      <c r="Q19" s="1" t="s">
        <v>196</v>
      </c>
      <c r="R19" s="1" t="s">
        <v>242</v>
      </c>
      <c r="S19" s="1" t="s">
        <v>198</v>
      </c>
      <c r="T19" s="1" t="s">
        <v>199</v>
      </c>
      <c r="U19" s="1" t="s">
        <v>163</v>
      </c>
    </row>
    <row r="20" s="1" customFormat="1" spans="1:21">
      <c r="A20" s="1" t="s">
        <v>86</v>
      </c>
      <c r="B20" s="1" t="s">
        <v>226</v>
      </c>
      <c r="C20" s="1" t="s">
        <v>243</v>
      </c>
      <c r="D20" s="1" t="s">
        <v>77</v>
      </c>
      <c r="E20" s="1" t="s">
        <v>87</v>
      </c>
      <c r="F20" s="1" t="s">
        <v>202</v>
      </c>
      <c r="G20" s="1" t="s">
        <v>191</v>
      </c>
      <c r="H20" s="1" t="s">
        <v>192</v>
      </c>
      <c r="I20" s="1" t="s">
        <v>89</v>
      </c>
      <c r="J20" s="1" t="s">
        <v>193</v>
      </c>
      <c r="K20" s="1" t="s">
        <v>89</v>
      </c>
      <c r="L20" s="1" t="s">
        <v>89</v>
      </c>
      <c r="M20" s="1" t="s">
        <v>194</v>
      </c>
      <c r="N20" s="1" t="s">
        <v>194</v>
      </c>
      <c r="O20" s="1" t="s">
        <v>7</v>
      </c>
      <c r="P20" s="1" t="s">
        <v>195</v>
      </c>
      <c r="Q20" s="1" t="s">
        <v>196</v>
      </c>
      <c r="R20" s="1" t="s">
        <v>244</v>
      </c>
      <c r="S20" s="1" t="s">
        <v>198</v>
      </c>
      <c r="T20" s="1" t="s">
        <v>199</v>
      </c>
      <c r="U20" s="1" t="s">
        <v>163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2022-07-12T09:54:12Z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7556EB35DC83440698EC8949D7CE433C</vt:lpwstr>
  </property>
  <property fmtid="{D5CDD505-2E9C-101B-9397-08002B2CF9AE}" pid="3" name="KSOProductBuildVer">
    <vt:lpwstr>2052-11.1.0.11830</vt:lpwstr>
  </property>
</Properties>
</file>