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<sst xmlns="http://schemas.openxmlformats.org/spreadsheetml/2006/main" count="770" uniqueCount="311">
  <si>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</si>
  <si>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</si>
  <si>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</si>
  <si>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</si>
  <si>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</si>
  <si>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</si>
  <si>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</si>
  <si>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</si>
  <si>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</si>
  <si>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</si>
  <si>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</si>
  <si>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</si>
  <si>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</si>
  <si>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</si>
  <si>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</si>
  <si>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</si>
  <si>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</si>
  <si>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</si>
  <si>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</si>
  <si>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</si>
  <si>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</si>
  <si>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</si>
  <si>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</si>
  <si>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</si>
  <si>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</si>
  <si>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17509911681	</t>
  </si>
  <si>
    <t>Ctrip</t>
  </si>
  <si>
    <t>正常</t>
  </si>
  <si>
    <t>[黑尔]曼彻斯特机场丽笙蓝标酒店(Radisson Blu Manchester Airport)(37198182)</t>
  </si>
  <si>
    <t>标准房&lt;1&gt;&lt;不退款&gt;&lt;2人入住&gt;</t>
  </si>
  <si>
    <t>USD</t>
  </si>
  <si>
    <t>Clark/Ian</t>
  </si>
  <si>
    <t>CA5326220713USD</t>
  </si>
  <si>
    <t>未提现</t>
  </si>
  <si>
    <t>携程开票</t>
  </si>
  <si>
    <t xml:space="preserve">2439488	</t>
  </si>
  <si>
    <t xml:space="preserve">	</t>
  </si>
  <si>
    <t xml:space="preserve">17815379752	</t>
  </si>
  <si>
    <t>[赫尔辛基]赫尔辛基市中心假日酒店(Holiday Inn Helsinki City Centre, an Ihg Hotel)(37223975)</t>
  </si>
  <si>
    <t>标准房&lt;2&gt;&lt;不退款&gt;&lt;2人入住&gt;</t>
  </si>
  <si>
    <t>Tassis/Alexandra</t>
  </si>
  <si>
    <t xml:space="preserve">42320277	</t>
  </si>
  <si>
    <t xml:space="preserve">17903323837	</t>
  </si>
  <si>
    <t>高级跑道景观房&lt;不退款&gt;&lt;2人入住&gt;</t>
  </si>
  <si>
    <t>Johnson/Paul</t>
  </si>
  <si>
    <t xml:space="preserve">17945206585	</t>
  </si>
  <si>
    <t>[利文斯顿]利文斯顿洛奇酒店(Livingston Lodge Hotel)(46069348)</t>
  </si>
  <si>
    <t>双人间&lt;不退款&gt;&lt;2人入住&gt;</t>
  </si>
  <si>
    <t>McAllister/Esther Margaret</t>
  </si>
  <si>
    <t xml:space="preserve">NUL-453-572	</t>
  </si>
  <si>
    <t xml:space="preserve">18008680305	</t>
  </si>
  <si>
    <t>[马卡蒂]马卡蒂雅诗阁服务公寓(Ascott Makati)(39041092)</t>
  </si>
  <si>
    <t>一卧室行政套房&lt;2人入住&gt;&lt;不退款&gt;&lt;早餐&gt;</t>
  </si>
  <si>
    <t>Rivera/Majalia</t>
  </si>
  <si>
    <t xml:space="preserve">2565906	</t>
  </si>
  <si>
    <t xml:space="preserve">6500595	</t>
  </si>
  <si>
    <t xml:space="preserve">18065620324	</t>
  </si>
  <si>
    <t>[South Toowoomba]花园城汽车旅馆(Garden City Motor Inn)(39642038)</t>
  </si>
  <si>
    <t>标准客房大床&lt;2人入住&gt;&lt;不退款&gt;</t>
  </si>
  <si>
    <t>Geisel/Lyn</t>
  </si>
  <si>
    <t xml:space="preserve">1133231827	</t>
  </si>
  <si>
    <t xml:space="preserve">18121250729	</t>
  </si>
  <si>
    <t>[费尔菲尔德]嗨荷酒店(Hotel Hi-Ho)(39988938)</t>
  </si>
  <si>
    <t>执行大号床&lt;不退款&gt;&lt;2人入住&gt;</t>
  </si>
  <si>
    <t>Rodriguez/Vilmarie,Stebbin/Thomas</t>
  </si>
  <si>
    <t xml:space="preserve">2591012	</t>
  </si>
  <si>
    <t xml:space="preserve">085ALTA3J	</t>
  </si>
  <si>
    <t xml:space="preserve">18159305059	</t>
  </si>
  <si>
    <t>[Lubuk Baja Kota]那格亚希尔巴达姆酒店(Nagoya Hill Hotel Batam)(39626310)</t>
  </si>
  <si>
    <t>高级大床房&lt;不退款&gt;&lt;2人入住&gt;</t>
  </si>
  <si>
    <t>ala singh/Jagwinder kaur,ala singh/Jagwinder kaur,ala singh/Jagwinder kaur,ala singh/Jagwinder kaur,ala singh/Jagwinder kaur</t>
  </si>
  <si>
    <t xml:space="preserve">18164327831	</t>
  </si>
  <si>
    <t>[华欣]华欣 凯璞丽拉酒店(SHA Plus+)(Cape Nidhra Hotel (SHA Plus+))(37244177)</t>
  </si>
  <si>
    <t>天空泳池套房&lt;2人入住&gt;&lt;不退款&gt;</t>
  </si>
  <si>
    <t>ZHU/WEIJIA</t>
  </si>
  <si>
    <t xml:space="preserve">86879	</t>
  </si>
  <si>
    <t xml:space="preserve">18173371917	</t>
  </si>
  <si>
    <t>[比洛克西]比洛克西 IP 娱乐场度假村及水疗中心(IP Casino Resort Spa - Biloxi)(40001801)</t>
  </si>
  <si>
    <t>豪华客房1张特大床&lt;不退款&gt;&lt;2人入住&gt;</t>
  </si>
  <si>
    <t>Jordan/Troy</t>
  </si>
  <si>
    <t xml:space="preserve">111765818	</t>
  </si>
  <si>
    <t xml:space="preserve">18258875943	</t>
  </si>
  <si>
    <t>[阿姆斯特丹]阿姆斯特丹市中心瑞享酒店(Mövenpick Hotel Amsterdam City Centre)(37199891)</t>
  </si>
  <si>
    <t>高级双床房&lt;不退款&gt;&lt;2人入住&gt;</t>
  </si>
  <si>
    <t>Hal/Gerard</t>
  </si>
  <si>
    <t>B4I7WG8598</t>
  </si>
  <si>
    <t>B4I7WG8606</t>
  </si>
  <si>
    <t>B4I7WG8600</t>
  </si>
  <si>
    <t>B4I7WG8602</t>
  </si>
  <si>
    <t xml:space="preserve">B4I7WG8604	</t>
  </si>
  <si>
    <t xml:space="preserve">18265129192	</t>
  </si>
  <si>
    <t>[沙莫尼蒙勃朗]阿尔皮纳埃克莱克蒂克酒店(Alpina Eclectic Hotel)(48386674)</t>
  </si>
  <si>
    <t>标准双人床房&lt;不退款&gt;&lt;2人入住&gt;</t>
  </si>
  <si>
    <t>SAVARY/Paul</t>
  </si>
  <si>
    <t xml:space="preserve">161877500	</t>
  </si>
  <si>
    <t xml:space="preserve">18266075795	</t>
  </si>
  <si>
    <t>[下龙市]下龙湾温德姆传奇酒店(Wyndham Legend Halong Hotel)(37234475)</t>
  </si>
  <si>
    <t>豪华双人房&lt;不退款&gt;&lt;2人入住&gt;</t>
  </si>
  <si>
    <t>DINH/NHUNG</t>
  </si>
  <si>
    <t xml:space="preserve">516913	</t>
  </si>
  <si>
    <t xml:space="preserve">18295276257	</t>
  </si>
  <si>
    <t>[柏立]曼彻斯特贝里乡村酒店(Village Hotel Manchester Bury)(39621751)</t>
  </si>
  <si>
    <t>双床房&lt;不退款&gt;&lt;2人入住&gt;</t>
  </si>
  <si>
    <t>PARTIES/PORTABLE</t>
  </si>
  <si>
    <t xml:space="preserve">Acknowledged	</t>
  </si>
  <si>
    <t xml:space="preserve">18303126937	</t>
  </si>
  <si>
    <t>[那不勒斯]那不勒斯花园旅馆(Naples Garden Inn)(48433618)</t>
  </si>
  <si>
    <t>2张双人床房&lt;早餐&gt;&lt;不退款&gt;&lt;2人入住&gt;</t>
  </si>
  <si>
    <t>Edavalluri/Surender</t>
  </si>
  <si>
    <t xml:space="preserve">111748	</t>
  </si>
  <si>
    <t>取消</t>
  </si>
  <si>
    <t xml:space="preserve">18318573221	</t>
  </si>
  <si>
    <t>[安养市]都市精品酒店(Urban Boutique Hotel)(44795452)</t>
  </si>
  <si>
    <t>标准大床房&lt;不退款&gt;&lt;2人入住&gt;</t>
  </si>
  <si>
    <t>LEE/SOO JIN,LEE/SOO JIN</t>
  </si>
  <si>
    <t xml:space="preserve">22070217	</t>
  </si>
  <si>
    <t xml:space="preserve">18319990798	</t>
  </si>
  <si>
    <t>[托瑞盖亚]罗马托尔沃加塔酒店(Hotel Roma Tor Vergata)(39055862)</t>
  </si>
  <si>
    <t>标准房&lt;不退款&gt;&lt;2人入住&gt;</t>
  </si>
  <si>
    <t>ye/zongda</t>
  </si>
  <si>
    <t xml:space="preserve">206890	</t>
  </si>
  <si>
    <t xml:space="preserve">18326996615	</t>
  </si>
  <si>
    <t>[直葛]特加尔尊贵商务酒店(PrimeBiz Tegal)(39685296)</t>
  </si>
  <si>
    <t>豪华双床房&lt;2人入住&gt;&lt;不退款&gt;&lt;早餐&gt;</t>
  </si>
  <si>
    <t>suhanda/alex,suhanda/alex</t>
  </si>
  <si>
    <t xml:space="preserve">18333250902	</t>
  </si>
  <si>
    <t>[吉隆坡]迦蓝塔尔T酒店(T-Hotel Jalan Tar)(39630854)</t>
  </si>
  <si>
    <t>高级客房1张大床&lt;不退款&gt;&lt;2人入住&gt;</t>
  </si>
  <si>
    <t>JEMALE/JULIA,JEMALE/JULIA</t>
  </si>
  <si>
    <t xml:space="preserve">18333378774	</t>
  </si>
  <si>
    <t>[马卡蒂]马尼拉都喜天丽酒店(Dusit Thani Manila)(37196065)</t>
  </si>
  <si>
    <t>都喜房&lt;不退款&gt;&lt;2人入住&gt;</t>
  </si>
  <si>
    <t>Richard Nairn/Craig</t>
  </si>
  <si>
    <t xml:space="preserve">39848590	</t>
  </si>
  <si>
    <t xml:space="preserve">18335685555	</t>
  </si>
  <si>
    <t>[马卡蒂]华美达首都酒店(Ramada Encore Makati)(44694600)</t>
  </si>
  <si>
    <t>高级房（特大床）&lt;2人入住&gt;&lt;不退款&gt;</t>
  </si>
  <si>
    <t>maano/cyron</t>
  </si>
  <si>
    <t xml:space="preserve">18347165591	</t>
  </si>
  <si>
    <t>[巴黎]巴尔扎克酒店(Hôtel Balzac)(47467780)</t>
  </si>
  <si>
    <t>豪华大床房&lt;2人入住&gt;&lt;不退款&gt;&lt;早餐&gt;</t>
  </si>
  <si>
    <t>Jaanzakow/Adyil</t>
  </si>
  <si>
    <t xml:space="preserve">36362SE011921	</t>
  </si>
  <si>
    <t xml:space="preserve">18347421729	</t>
  </si>
  <si>
    <t>[桑福德]伊克诺旅馆(Econo Lodge)(37203730)</t>
  </si>
  <si>
    <t>标准房, 1 张特大床房&lt;2人入住&gt;&lt;不退款&gt;&lt;早餐&gt;</t>
  </si>
  <si>
    <t>Oliver /LaTesha Shaneil</t>
  </si>
  <si>
    <t>，</t>
  </si>
  <si>
    <t>A220713093255481</t>
  </si>
  <si>
    <t>USD / HKD 当前参考汇率: 7.8499</t>
  </si>
  <si>
    <t>总计：4655 USD/
36541.28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</si>
  <si>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</si>
  <si>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</si>
  <si>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</si>
  <si>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</si>
  <si>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</si>
  <si>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</si>
  <si>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</si>
  <si>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</si>
  <si>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</si>
  <si>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</si>
  <si>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</si>
  <si>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</si>
  <si>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</si>
  <si>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</si>
  <si>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</si>
  <si>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</si>
  <si>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</si>
  <si>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</si>
  <si>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</si>
  <si>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2616213</t>
  </si>
  <si>
    <t>伊克诺旅馆酒店</t>
  </si>
  <si>
    <t>Oliver LaTesha Shaneil</t>
  </si>
  <si>
    <t>2022-07-10</t>
  </si>
  <si>
    <t>退房日周结</t>
  </si>
  <si>
    <t>422.84</t>
  </si>
  <si>
    <t>63.00</t>
  </si>
  <si>
    <t>0</t>
  </si>
  <si>
    <t>0.00</t>
  </si>
  <si>
    <t>携程盛景国际直连</t>
  </si>
  <si>
    <t>01.010677</t>
  </si>
  <si>
    <t>2022-07-09 22:10:19</t>
  </si>
  <si>
    <t>否</t>
  </si>
  <si>
    <t>汇智国际旅游发展有限公司</t>
  </si>
  <si>
    <t>直连</t>
  </si>
  <si>
    <t>2616202</t>
  </si>
  <si>
    <t>巴黎香榭丽舍大道巴尔扎克酒店</t>
  </si>
  <si>
    <t>Jaanzakow Adyil</t>
  </si>
  <si>
    <t>3604.18</t>
  </si>
  <si>
    <t>537.00</t>
  </si>
  <si>
    <t>2022-07-09 21:58:06</t>
  </si>
  <si>
    <t>2022-07-08</t>
  </si>
  <si>
    <t>2615279</t>
  </si>
  <si>
    <t>华美达首都酒店</t>
  </si>
  <si>
    <t>maano cyron</t>
  </si>
  <si>
    <t>275.30</t>
  </si>
  <si>
    <t>41.00</t>
  </si>
  <si>
    <t>2022-07-08 23:40:19</t>
  </si>
  <si>
    <t>2615014</t>
  </si>
  <si>
    <t>马尼拉都喜天丽酒店</t>
  </si>
  <si>
    <t>Richard Nairn Craig</t>
  </si>
  <si>
    <t>799.05</t>
  </si>
  <si>
    <t>119.00</t>
  </si>
  <si>
    <t>2022-07-08 17:42:52</t>
  </si>
  <si>
    <t>2614578</t>
  </si>
  <si>
    <t>特加尔尊贵商务酒店</t>
  </si>
  <si>
    <t>suhanda alex,suhanda alex</t>
  </si>
  <si>
    <t>282.02</t>
  </si>
  <si>
    <t>42.00</t>
  </si>
  <si>
    <t>2022-07-08 08:22:21</t>
  </si>
  <si>
    <t>2022-07-07</t>
  </si>
  <si>
    <t>2613931</t>
  </si>
  <si>
    <t>罗马托尔沃加塔酒店</t>
  </si>
  <si>
    <t>ye zongda</t>
  </si>
  <si>
    <t>295.85</t>
  </si>
  <si>
    <t>44.00</t>
  </si>
  <si>
    <t>2022-07-07 15:55:20</t>
  </si>
  <si>
    <t>2613743</t>
  </si>
  <si>
    <t>都市精品酒店</t>
  </si>
  <si>
    <t>LEE SOO JIN,LEE SOO JIN</t>
  </si>
  <si>
    <t>591.69</t>
  </si>
  <si>
    <t>88.00</t>
  </si>
  <si>
    <t>2022-07-07 12:37:25</t>
  </si>
  <si>
    <t>2022-07-06</t>
  </si>
  <si>
    <t>2612348</t>
  </si>
  <si>
    <t>那不勒斯花园旅馆</t>
  </si>
  <si>
    <t>Edavalluri Surender</t>
  </si>
  <si>
    <t>1360.63</t>
  </si>
  <si>
    <t>202.00</t>
  </si>
  <si>
    <t>2022-07-06 02:41:37</t>
  </si>
  <si>
    <t>2022-07-05</t>
  </si>
  <si>
    <t>2611793</t>
  </si>
  <si>
    <t>曼彻斯特伯里乡村酒店</t>
  </si>
  <si>
    <t>PARTIES PORTABLE</t>
  </si>
  <si>
    <t>684.95</t>
  </si>
  <si>
    <t>102.00</t>
  </si>
  <si>
    <t>2022-07-05 15:24:12</t>
  </si>
  <si>
    <t>2022-07-01</t>
  </si>
  <si>
    <t>2608682</t>
  </si>
  <si>
    <t>阿姆斯特丹市中心瑞享酒店</t>
  </si>
  <si>
    <t>Hal Gerard</t>
  </si>
  <si>
    <t>9135.39</t>
  </si>
  <si>
    <t>1360.00</t>
  </si>
  <si>
    <t>2022-07-01 20:20:18</t>
  </si>
  <si>
    <t>2022-06-20</t>
  </si>
  <si>
    <t>2597690</t>
  </si>
  <si>
    <t>华欣海角丽拉酒店</t>
  </si>
  <si>
    <t>ZHU WEIJIA</t>
  </si>
  <si>
    <t>1333.00</t>
  </si>
  <si>
    <t>198.00</t>
  </si>
  <si>
    <t>2022-06-20 22:19:37</t>
  </si>
  <si>
    <t>2597091</t>
  </si>
  <si>
    <t>那格亚希尔巴达姆酒店</t>
  </si>
  <si>
    <t>ala singh Jagwinder kaur,ala singh Jagwinder kaur,ala singh Jagwinder kaur,ala singh Jagwinder kaur,ala singh Jagwinder kaur</t>
  </si>
  <si>
    <t>1252.21</t>
  </si>
  <si>
    <t>186.00</t>
  </si>
  <si>
    <t>2022-06-20 09:46:16</t>
  </si>
  <si>
    <t>2022-05-17</t>
  </si>
  <si>
    <t>2553711</t>
  </si>
  <si>
    <t>利文斯顿旅馆酒店</t>
  </si>
  <si>
    <t>McAllister Esther Margaret</t>
  </si>
  <si>
    <t>489.74</t>
  </si>
  <si>
    <t>72.00</t>
  </si>
  <si>
    <t>2022-05-17 06:48:50</t>
  </si>
  <si>
    <t>2022-05-08</t>
  </si>
  <si>
    <t>2542063</t>
  </si>
  <si>
    <t>Radisson Blu Hotel Manchester Airport</t>
  </si>
  <si>
    <t>Johnson Paul</t>
  </si>
  <si>
    <t>2111.10</t>
  </si>
  <si>
    <t>316.00</t>
  </si>
  <si>
    <t>2022-05-08 00:07:36</t>
  </si>
  <si>
    <t>2022-07-02</t>
  </si>
  <si>
    <t>2609385</t>
  </si>
  <si>
    <t>下龙湾温德姆传奇酒店</t>
  </si>
  <si>
    <t>DINH NHUNG</t>
  </si>
  <si>
    <t>584.44</t>
  </si>
  <si>
    <t>87.00</t>
  </si>
  <si>
    <t>2022-07-02 18:51:06</t>
  </si>
  <si>
    <t>2609284</t>
  </si>
  <si>
    <t>阿尔皮纳埃克莱克蒂克酒店</t>
  </si>
  <si>
    <t>SAVARY Paul</t>
  </si>
  <si>
    <t>1202.47</t>
  </si>
  <si>
    <t>179.00</t>
  </si>
  <si>
    <t>2022-07-02 15:57:56</t>
  </si>
  <si>
    <t>2022-06-21</t>
  </si>
  <si>
    <t>2598678</t>
  </si>
  <si>
    <t>IP 娱乐场温泉度假村</t>
  </si>
  <si>
    <t>Jordan Troy</t>
  </si>
  <si>
    <t>1891.57</t>
  </si>
  <si>
    <t>282.00</t>
  </si>
  <si>
    <t>2022-06-21 22:02:49</t>
  </si>
  <si>
    <t>2022-06-15</t>
  </si>
  <si>
    <t>2591012</t>
  </si>
  <si>
    <t>嗨 - 高科技城酒店</t>
  </si>
  <si>
    <t>Rodriguez Vilmarie,Stebbin Thomas</t>
  </si>
  <si>
    <t>986.42</t>
  </si>
  <si>
    <t>146.00</t>
  </si>
  <si>
    <t>2022-06-15 07:47:43</t>
  </si>
  <si>
    <t>2022-02-28</t>
  </si>
  <si>
    <t>2439488</t>
  </si>
  <si>
    <t>Clark Ian</t>
  </si>
  <si>
    <t>1367.37</t>
  </si>
  <si>
    <t>216.00</t>
  </si>
  <si>
    <t>2022-02-28 04:00:57</t>
  </si>
  <si>
    <t>2022-04-18</t>
  </si>
  <si>
    <t>2516625</t>
  </si>
  <si>
    <t>赫尔辛基市中心假日酒店</t>
  </si>
  <si>
    <t>Tassis Alexandra</t>
  </si>
  <si>
    <t>2394.56</t>
  </si>
  <si>
    <t>375.00</t>
  </si>
  <si>
    <t>2022-04-18 18:28:13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</si>
</sst>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44752</v>
      </c>
      <c r="H2" s="4">
        <v>1</v>
      </c>
      <c r="I2" s="4">
        <v>1</v>
      </c>
      <c r="J2" s="4">
        <v>1</v>
      </c>
      <c r="K2" s="4" t="s">
        <v>30</v>
      </c>
      <c r="L2" s="4">
        <v>216</v>
      </c>
      <c r="M2" s="4">
        <v>216</v>
      </c>
      <c r="N2" s="4" t="s">
        <v>31</v>
      </c>
      <c r="O2" s="4" t="s">
        <v>32</v>
      </c>
      <c r="P2" s="4" t="s">
        <v>33</v>
      </c>
      <c r="Q2" s="4">
        <v>0</v>
      </c>
      <c r="R2" s="7">
        <v>44620</v>
      </c>
      <c r="S2" s="6">
        <v>44755</v>
      </c>
      <c r="T2" s="4" t="s">
        <v>34</v>
      </c>
      <c r="U2" s="4">
        <v>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44749</v>
      </c>
      <c r="G3" s="6">
        <v>44752</v>
      </c>
      <c r="H3" s="4">
        <v>1</v>
      </c>
      <c r="I3" s="4">
        <v>3</v>
      </c>
      <c r="J3" s="4">
        <v>3</v>
      </c>
      <c r="K3" s="4" t="s">
        <v>30</v>
      </c>
      <c r="L3" s="4">
        <v>375</v>
      </c>
      <c r="M3" s="4">
        <v>375</v>
      </c>
      <c r="N3" s="4" t="s">
        <v>40</v>
      </c>
      <c r="O3" s="4" t="s">
        <v>32</v>
      </c>
      <c r="P3" s="4" t="s">
        <v>33</v>
      </c>
      <c r="Q3" s="4">
        <v>0</v>
      </c>
      <c r="R3" s="7">
        <v>44669</v>
      </c>
      <c r="S3" s="6">
        <v>44755</v>
      </c>
      <c r="T3" s="4" t="s">
        <v>34</v>
      </c>
      <c r="U3" s="4">
        <v>375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44751</v>
      </c>
      <c r="G4" s="6">
        <v>44752</v>
      </c>
      <c r="H4" s="4">
        <v>1</v>
      </c>
      <c r="I4" s="4">
        <v>1</v>
      </c>
      <c r="J4" s="4">
        <v>1</v>
      </c>
      <c r="K4" s="4" t="s">
        <v>30</v>
      </c>
      <c r="L4" s="4">
        <v>316</v>
      </c>
      <c r="M4" s="4">
        <v>316</v>
      </c>
      <c r="N4" s="4" t="s">
        <v>44</v>
      </c>
      <c r="O4" s="4" t="s">
        <v>32</v>
      </c>
      <c r="P4" s="4" t="s">
        <v>33</v>
      </c>
      <c r="Q4" s="4">
        <v>0</v>
      </c>
      <c r="R4" s="7">
        <v>44689</v>
      </c>
      <c r="S4" s="6">
        <v>44755</v>
      </c>
      <c r="T4" s="4" t="s">
        <v>34</v>
      </c>
      <c r="U4" s="4">
        <v>316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44751</v>
      </c>
      <c r="G5" s="6">
        <v>44752</v>
      </c>
      <c r="H5" s="4">
        <v>1</v>
      </c>
      <c r="I5" s="4">
        <v>1</v>
      </c>
      <c r="J5" s="4">
        <v>1</v>
      </c>
      <c r="K5" s="4" t="s">
        <v>30</v>
      </c>
      <c r="L5" s="4">
        <v>72</v>
      </c>
      <c r="M5" s="4">
        <v>72</v>
      </c>
      <c r="N5" s="4" t="s">
        <v>48</v>
      </c>
      <c r="O5" s="4" t="s">
        <v>32</v>
      </c>
      <c r="P5" s="4" t="s">
        <v>33</v>
      </c>
      <c r="Q5" s="4">
        <v>0</v>
      </c>
      <c r="R5" s="7">
        <v>44698</v>
      </c>
      <c r="S5" s="6">
        <v>44755</v>
      </c>
      <c r="T5" s="4" t="s">
        <v>34</v>
      </c>
      <c r="U5" s="4">
        <v>72</v>
      </c>
      <c r="V5" s="4">
        <v>0</v>
      </c>
      <c r="W5" s="4">
        <v>0</v>
      </c>
      <c r="X5" s="4" t="s">
        <v>36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44751</v>
      </c>
      <c r="G6" s="6">
        <v>44752</v>
      </c>
      <c r="H6" s="4">
        <v>1</v>
      </c>
      <c r="I6" s="4">
        <v>1</v>
      </c>
      <c r="J6" s="4">
        <v>1</v>
      </c>
      <c r="K6" s="4" t="s">
        <v>30</v>
      </c>
      <c r="L6" s="4">
        <v>168</v>
      </c>
      <c r="M6" s="4">
        <v>168</v>
      </c>
      <c r="N6" s="4" t="s">
        <v>53</v>
      </c>
      <c r="O6" s="4" t="s">
        <v>32</v>
      </c>
      <c r="P6" s="4" t="s">
        <v>33</v>
      </c>
      <c r="Q6" s="4">
        <v>0</v>
      </c>
      <c r="R6" s="7">
        <v>44708</v>
      </c>
      <c r="S6" s="6">
        <v>44755</v>
      </c>
      <c r="T6" s="4" t="s">
        <v>34</v>
      </c>
      <c r="U6" s="4">
        <v>168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44751</v>
      </c>
      <c r="G7" s="6">
        <v>44752</v>
      </c>
      <c r="H7" s="4">
        <v>1</v>
      </c>
      <c r="I7" s="4">
        <v>1</v>
      </c>
      <c r="J7" s="4">
        <v>1</v>
      </c>
      <c r="K7" s="4" t="s">
        <v>30</v>
      </c>
      <c r="L7" s="4">
        <v>75</v>
      </c>
      <c r="M7" s="4">
        <v>75</v>
      </c>
      <c r="N7" s="4" t="s">
        <v>59</v>
      </c>
      <c r="O7" s="4" t="s">
        <v>32</v>
      </c>
      <c r="P7" s="4" t="s">
        <v>33</v>
      </c>
      <c r="Q7" s="4">
        <v>0</v>
      </c>
      <c r="R7" s="7">
        <v>44719</v>
      </c>
      <c r="S7" s="6">
        <v>44755</v>
      </c>
      <c r="T7" s="4" t="s">
        <v>34</v>
      </c>
      <c r="U7" s="4">
        <v>75</v>
      </c>
      <c r="V7" s="4">
        <v>0</v>
      </c>
      <c r="W7" s="4">
        <v>0</v>
      </c>
      <c r="X7" s="4" t="s">
        <v>36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44751</v>
      </c>
      <c r="G8" s="6">
        <v>44752</v>
      </c>
      <c r="H8" s="4">
        <v>1</v>
      </c>
      <c r="I8" s="4">
        <v>1</v>
      </c>
      <c r="J8" s="4">
        <v>1</v>
      </c>
      <c r="K8" s="4" t="s">
        <v>30</v>
      </c>
      <c r="L8" s="4">
        <v>146</v>
      </c>
      <c r="M8" s="4">
        <v>146</v>
      </c>
      <c r="N8" s="4" t="s">
        <v>64</v>
      </c>
      <c r="O8" s="4" t="s">
        <v>32</v>
      </c>
      <c r="P8" s="4" t="s">
        <v>33</v>
      </c>
      <c r="Q8" s="4">
        <v>0</v>
      </c>
      <c r="R8" s="7">
        <v>44727</v>
      </c>
      <c r="S8" s="6">
        <v>44755</v>
      </c>
      <c r="T8" s="4" t="s">
        <v>34</v>
      </c>
      <c r="U8" s="4">
        <v>146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44751</v>
      </c>
      <c r="G9" s="6">
        <v>44752</v>
      </c>
      <c r="H9" s="4">
        <v>3</v>
      </c>
      <c r="I9" s="4">
        <v>1</v>
      </c>
      <c r="J9" s="4">
        <v>3</v>
      </c>
      <c r="K9" s="4" t="s">
        <v>30</v>
      </c>
      <c r="L9" s="4">
        <v>186</v>
      </c>
      <c r="M9" s="4">
        <v>186</v>
      </c>
      <c r="N9" s="4" t="s">
        <v>70</v>
      </c>
      <c r="O9" s="4" t="s">
        <v>32</v>
      </c>
      <c r="P9" s="4" t="s">
        <v>33</v>
      </c>
      <c r="Q9" s="4">
        <v>0</v>
      </c>
      <c r="R9" s="7">
        <v>44732</v>
      </c>
      <c r="S9" s="6">
        <v>44755</v>
      </c>
      <c r="T9" s="4" t="s">
        <v>34</v>
      </c>
      <c r="U9" s="4">
        <v>186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44751</v>
      </c>
      <c r="G10" s="6">
        <v>44752</v>
      </c>
      <c r="H10" s="4">
        <v>1</v>
      </c>
      <c r="I10" s="4">
        <v>1</v>
      </c>
      <c r="J10" s="4">
        <v>1</v>
      </c>
      <c r="K10" s="4" t="s">
        <v>30</v>
      </c>
      <c r="L10" s="4">
        <v>198</v>
      </c>
      <c r="M10" s="4">
        <v>198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44755</v>
      </c>
      <c r="T10" s="4" t="s">
        <v>34</v>
      </c>
      <c r="U10" s="4">
        <v>198</v>
      </c>
      <c r="V10" s="4">
        <v>0</v>
      </c>
      <c r="W10" s="4">
        <v>0</v>
      </c>
      <c r="X10" s="4" t="s">
        <v>36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44751</v>
      </c>
      <c r="G11" s="6">
        <v>44752</v>
      </c>
      <c r="H11" s="4">
        <v>1</v>
      </c>
      <c r="I11" s="4">
        <v>1</v>
      </c>
      <c r="J11" s="4">
        <v>1</v>
      </c>
      <c r="K11" s="4" t="s">
        <v>30</v>
      </c>
      <c r="L11" s="4">
        <v>282</v>
      </c>
      <c r="M11" s="4">
        <v>282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44733</v>
      </c>
      <c r="S11" s="6">
        <v>44755</v>
      </c>
      <c r="T11" s="4" t="s">
        <v>34</v>
      </c>
      <c r="U11" s="4">
        <v>282</v>
      </c>
      <c r="V11" s="4">
        <v>0</v>
      </c>
      <c r="W11" s="4">
        <v>0</v>
      </c>
      <c r="X11" s="4" t="s">
        <v>36</v>
      </c>
      <c r="Y11" s="4" t="s">
        <v>80</v>
      </c>
    </row>
    <row r="12" s="4" customFormat="1" spans="1:29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44751</v>
      </c>
      <c r="G12" s="6">
        <v>44752</v>
      </c>
      <c r="H12" s="4">
        <v>5</v>
      </c>
      <c r="I12" s="4">
        <v>1</v>
      </c>
      <c r="J12" s="4">
        <v>5</v>
      </c>
      <c r="K12" s="4" t="s">
        <v>30</v>
      </c>
      <c r="L12" s="4">
        <v>1360</v>
      </c>
      <c r="M12" s="4">
        <v>1360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44755</v>
      </c>
      <c r="T12" s="4" t="s">
        <v>34</v>
      </c>
      <c r="U12" s="4">
        <v>1360</v>
      </c>
      <c r="V12" s="4">
        <v>0</v>
      </c>
      <c r="W12" s="4">
        <v>0</v>
      </c>
      <c r="X12" s="4" t="s">
        <v>36</v>
      </c>
      <c r="Y12" s="4" t="s">
        <v>85</v>
      </c>
      <c r="Z12" s="4" t="s">
        <v>86</v>
      </c>
      <c r="AA12" s="4" t="s">
        <v>87</v>
      </c>
      <c r="AB12" s="4" t="s">
        <v>88</v>
      </c>
      <c r="AC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44751</v>
      </c>
      <c r="G13" s="6">
        <v>44752</v>
      </c>
      <c r="H13" s="4">
        <v>1</v>
      </c>
      <c r="I13" s="4">
        <v>1</v>
      </c>
      <c r="J13" s="4">
        <v>1</v>
      </c>
      <c r="K13" s="4" t="s">
        <v>30</v>
      </c>
      <c r="L13" s="4">
        <v>179</v>
      </c>
      <c r="M13" s="4">
        <v>179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44744</v>
      </c>
      <c r="S13" s="6">
        <v>44755</v>
      </c>
      <c r="T13" s="4" t="s">
        <v>34</v>
      </c>
      <c r="U13" s="4">
        <v>179</v>
      </c>
      <c r="V13" s="4">
        <v>0</v>
      </c>
      <c r="W13" s="4">
        <v>0</v>
      </c>
      <c r="X13" s="4" t="s">
        <v>36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44751</v>
      </c>
      <c r="G14" s="6">
        <v>44752</v>
      </c>
      <c r="H14" s="4">
        <v>1</v>
      </c>
      <c r="I14" s="4">
        <v>1</v>
      </c>
      <c r="J14" s="4">
        <v>1</v>
      </c>
      <c r="K14" s="4" t="s">
        <v>30</v>
      </c>
      <c r="L14" s="4">
        <v>87</v>
      </c>
      <c r="M14" s="4">
        <v>87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44744</v>
      </c>
      <c r="S14" s="6">
        <v>44755</v>
      </c>
      <c r="T14" s="4" t="s">
        <v>34</v>
      </c>
      <c r="U14" s="4">
        <v>87</v>
      </c>
      <c r="V14" s="4">
        <v>0</v>
      </c>
      <c r="W14" s="4">
        <v>0</v>
      </c>
      <c r="X14" s="4" t="s">
        <v>36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44751</v>
      </c>
      <c r="G15" s="6">
        <v>44752</v>
      </c>
      <c r="H15" s="4">
        <v>1</v>
      </c>
      <c r="I15" s="4">
        <v>1</v>
      </c>
      <c r="J15" s="4">
        <v>1</v>
      </c>
      <c r="K15" s="4" t="s">
        <v>30</v>
      </c>
      <c r="L15" s="4">
        <v>102</v>
      </c>
      <c r="M15" s="4">
        <v>102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44747</v>
      </c>
      <c r="S15" s="6">
        <v>44755</v>
      </c>
      <c r="T15" s="4" t="s">
        <v>34</v>
      </c>
      <c r="U15" s="4">
        <v>102</v>
      </c>
      <c r="V15" s="4">
        <v>0</v>
      </c>
      <c r="W15" s="4">
        <v>0</v>
      </c>
      <c r="X15" s="4" t="s">
        <v>36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44750</v>
      </c>
      <c r="G16" s="6">
        <v>44752</v>
      </c>
      <c r="H16" s="4">
        <v>1</v>
      </c>
      <c r="I16" s="4">
        <v>2</v>
      </c>
      <c r="J16" s="4">
        <v>2</v>
      </c>
      <c r="K16" s="4" t="s">
        <v>30</v>
      </c>
      <c r="L16" s="4">
        <v>202</v>
      </c>
      <c r="M16" s="4">
        <v>202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44748</v>
      </c>
      <c r="S16" s="6">
        <v>44755</v>
      </c>
      <c r="T16" s="4" t="s">
        <v>34</v>
      </c>
      <c r="U16" s="4">
        <v>202</v>
      </c>
      <c r="V16" s="4">
        <v>0</v>
      </c>
      <c r="W16" s="4">
        <v>0</v>
      </c>
      <c r="X16" s="4" t="s">
        <v>36</v>
      </c>
      <c r="Y16" s="4" t="s">
        <v>109</v>
      </c>
    </row>
    <row r="17" s="4" customFormat="1" spans="1:25">
      <c r="A17" s="4" t="s">
        <v>56</v>
      </c>
      <c r="B17" s="4" t="s">
        <v>26</v>
      </c>
      <c r="C17" s="4" t="s">
        <v>110</v>
      </c>
      <c r="D17" s="4" t="s">
        <v>57</v>
      </c>
      <c r="E17" s="4" t="s">
        <v>58</v>
      </c>
      <c r="F17" s="6">
        <v>44751</v>
      </c>
      <c r="G17" s="6">
        <v>44752</v>
      </c>
      <c r="H17" s="4">
        <v>1</v>
      </c>
      <c r="I17" s="4">
        <v>1</v>
      </c>
      <c r="J17" s="4">
        <v>1</v>
      </c>
      <c r="K17" s="4" t="s">
        <v>30</v>
      </c>
      <c r="L17" s="4">
        <v>-75</v>
      </c>
      <c r="M17" s="4">
        <v>-75</v>
      </c>
      <c r="N17" s="4" t="s">
        <v>59</v>
      </c>
      <c r="O17" s="4" t="s">
        <v>32</v>
      </c>
      <c r="P17" s="4" t="s">
        <v>33</v>
      </c>
      <c r="Q17" s="4">
        <v>0</v>
      </c>
      <c r="R17" s="7">
        <v>44719</v>
      </c>
      <c r="S17" s="6">
        <v>44755</v>
      </c>
      <c r="T17" s="4" t="s">
        <v>34</v>
      </c>
      <c r="U17" s="4">
        <v>-75</v>
      </c>
      <c r="V17" s="4">
        <v>0</v>
      </c>
      <c r="W17" s="4">
        <v>0</v>
      </c>
      <c r="X17" s="4" t="s">
        <v>36</v>
      </c>
      <c r="Y17" s="4" t="s">
        <v>60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44751</v>
      </c>
      <c r="G18" s="6">
        <v>44752</v>
      </c>
      <c r="H18" s="4">
        <v>1</v>
      </c>
      <c r="I18" s="4">
        <v>1</v>
      </c>
      <c r="J18" s="4">
        <v>1</v>
      </c>
      <c r="K18" s="4" t="s">
        <v>30</v>
      </c>
      <c r="L18" s="4">
        <v>88</v>
      </c>
      <c r="M18" s="4">
        <v>88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44749</v>
      </c>
      <c r="S18" s="6">
        <v>44755</v>
      </c>
      <c r="T18" s="4" t="s">
        <v>34</v>
      </c>
      <c r="U18" s="4">
        <v>88</v>
      </c>
      <c r="V18" s="4">
        <v>0</v>
      </c>
      <c r="W18" s="4">
        <v>0</v>
      </c>
      <c r="X18" s="4" t="s">
        <v>36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44751</v>
      </c>
      <c r="G19" s="6">
        <v>44752</v>
      </c>
      <c r="H19" s="4">
        <v>1</v>
      </c>
      <c r="I19" s="4">
        <v>1</v>
      </c>
      <c r="J19" s="4">
        <v>1</v>
      </c>
      <c r="K19" s="4" t="s">
        <v>30</v>
      </c>
      <c r="L19" s="4">
        <v>44</v>
      </c>
      <c r="M19" s="4">
        <v>44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44749</v>
      </c>
      <c r="S19" s="6">
        <v>44755</v>
      </c>
      <c r="T19" s="4" t="s">
        <v>34</v>
      </c>
      <c r="U19" s="4">
        <v>44</v>
      </c>
      <c r="V19" s="4">
        <v>0</v>
      </c>
      <c r="W19" s="4">
        <v>0</v>
      </c>
      <c r="X19" s="4" t="s">
        <v>36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44751</v>
      </c>
      <c r="G20" s="6">
        <v>44752</v>
      </c>
      <c r="H20" s="4">
        <v>1</v>
      </c>
      <c r="I20" s="4">
        <v>1</v>
      </c>
      <c r="J20" s="4">
        <v>1</v>
      </c>
      <c r="K20" s="4" t="s">
        <v>30</v>
      </c>
      <c r="L20" s="4">
        <v>42</v>
      </c>
      <c r="M20" s="4">
        <v>42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44750</v>
      </c>
      <c r="S20" s="6">
        <v>44755</v>
      </c>
      <c r="T20" s="4" t="s">
        <v>34</v>
      </c>
      <c r="U20" s="4">
        <v>42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44751</v>
      </c>
      <c r="G21" s="6">
        <v>44752</v>
      </c>
      <c r="H21" s="4">
        <v>1</v>
      </c>
      <c r="I21" s="4">
        <v>1</v>
      </c>
      <c r="J21" s="4">
        <v>1</v>
      </c>
      <c r="K21" s="4" t="s">
        <v>30</v>
      </c>
      <c r="L21" s="4">
        <v>17</v>
      </c>
      <c r="M21" s="4">
        <v>17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44750</v>
      </c>
      <c r="S21" s="6">
        <v>44755</v>
      </c>
      <c r="T21" s="4" t="s">
        <v>34</v>
      </c>
      <c r="U21" s="4">
        <v>17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44751</v>
      </c>
      <c r="G22" s="6">
        <v>44752</v>
      </c>
      <c r="H22" s="4">
        <v>1</v>
      </c>
      <c r="I22" s="4">
        <v>1</v>
      </c>
      <c r="J22" s="4">
        <v>1</v>
      </c>
      <c r="K22" s="4" t="s">
        <v>30</v>
      </c>
      <c r="L22" s="4">
        <v>119</v>
      </c>
      <c r="M22" s="4">
        <v>119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44750</v>
      </c>
      <c r="S22" s="6">
        <v>44755</v>
      </c>
      <c r="T22" s="4" t="s">
        <v>34</v>
      </c>
      <c r="U22" s="4">
        <v>119</v>
      </c>
      <c r="V22" s="4">
        <v>0</v>
      </c>
      <c r="W22" s="4">
        <v>0</v>
      </c>
      <c r="X22" s="4" t="s">
        <v>36</v>
      </c>
      <c r="Y22" s="4" t="s">
        <v>133</v>
      </c>
    </row>
    <row r="23" s="4" customFormat="1" spans="1:25">
      <c r="A23" s="4" t="s">
        <v>125</v>
      </c>
      <c r="B23" s="4" t="s">
        <v>26</v>
      </c>
      <c r="C23" s="4" t="s">
        <v>110</v>
      </c>
      <c r="D23" s="4" t="s">
        <v>126</v>
      </c>
      <c r="E23" s="4" t="s">
        <v>127</v>
      </c>
      <c r="F23" s="6">
        <v>44751</v>
      </c>
      <c r="G23" s="6">
        <v>44752</v>
      </c>
      <c r="H23" s="4">
        <v>1</v>
      </c>
      <c r="I23" s="4">
        <v>1</v>
      </c>
      <c r="J23" s="4">
        <v>1</v>
      </c>
      <c r="K23" s="4" t="s">
        <v>30</v>
      </c>
      <c r="L23" s="4">
        <v>-17</v>
      </c>
      <c r="M23" s="4">
        <v>-17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44750</v>
      </c>
      <c r="S23" s="6">
        <v>44755</v>
      </c>
      <c r="T23" s="4" t="s">
        <v>34</v>
      </c>
      <c r="U23" s="4">
        <v>-17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44751</v>
      </c>
      <c r="G24" s="6">
        <v>44752</v>
      </c>
      <c r="H24" s="4">
        <v>1</v>
      </c>
      <c r="I24" s="4">
        <v>1</v>
      </c>
      <c r="J24" s="4">
        <v>1</v>
      </c>
      <c r="K24" s="4" t="s">
        <v>30</v>
      </c>
      <c r="L24" s="4">
        <v>41</v>
      </c>
      <c r="M24" s="4">
        <v>41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44750</v>
      </c>
      <c r="S24" s="6">
        <v>44755</v>
      </c>
      <c r="T24" s="4" t="s">
        <v>34</v>
      </c>
      <c r="U24" s="4">
        <v>41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50</v>
      </c>
      <c r="B25" s="4" t="s">
        <v>26</v>
      </c>
      <c r="C25" s="4" t="s">
        <v>110</v>
      </c>
      <c r="D25" s="4" t="s">
        <v>51</v>
      </c>
      <c r="E25" s="4" t="s">
        <v>52</v>
      </c>
      <c r="F25" s="6">
        <v>44751</v>
      </c>
      <c r="G25" s="6">
        <v>44752</v>
      </c>
      <c r="H25" s="4">
        <v>1</v>
      </c>
      <c r="I25" s="4">
        <v>1</v>
      </c>
      <c r="J25" s="4">
        <v>1</v>
      </c>
      <c r="K25" s="4" t="s">
        <v>30</v>
      </c>
      <c r="L25" s="4">
        <v>-168</v>
      </c>
      <c r="M25" s="4">
        <v>-168</v>
      </c>
      <c r="N25" s="4" t="s">
        <v>53</v>
      </c>
      <c r="O25" s="4" t="s">
        <v>32</v>
      </c>
      <c r="P25" s="4" t="s">
        <v>33</v>
      </c>
      <c r="Q25" s="4">
        <v>0</v>
      </c>
      <c r="R25" s="7">
        <v>44708</v>
      </c>
      <c r="S25" s="6">
        <v>44755</v>
      </c>
      <c r="T25" s="4" t="s">
        <v>34</v>
      </c>
      <c r="U25" s="4">
        <v>-168</v>
      </c>
      <c r="V25" s="4">
        <v>0</v>
      </c>
      <c r="W25" s="4">
        <v>0</v>
      </c>
      <c r="X25" s="4" t="s">
        <v>54</v>
      </c>
      <c r="Y25" s="4" t="s">
        <v>55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44751</v>
      </c>
      <c r="G26" s="6">
        <v>44752</v>
      </c>
      <c r="H26" s="4">
        <v>1</v>
      </c>
      <c r="I26" s="4">
        <v>1</v>
      </c>
      <c r="J26" s="4">
        <v>1</v>
      </c>
      <c r="K26" s="4" t="s">
        <v>30</v>
      </c>
      <c r="L26" s="4">
        <v>537</v>
      </c>
      <c r="M26" s="4">
        <v>537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44751</v>
      </c>
      <c r="S26" s="6">
        <v>44755</v>
      </c>
      <c r="T26" s="4" t="s">
        <v>34</v>
      </c>
      <c r="U26" s="4">
        <v>537</v>
      </c>
      <c r="V26" s="4">
        <v>0</v>
      </c>
      <c r="W26" s="4">
        <v>0</v>
      </c>
      <c r="X26" s="4" t="s">
        <v>36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44751</v>
      </c>
      <c r="G27" s="6">
        <v>44752</v>
      </c>
      <c r="H27" s="4">
        <v>1</v>
      </c>
      <c r="I27" s="4">
        <v>1</v>
      </c>
      <c r="J27" s="4">
        <v>1</v>
      </c>
      <c r="K27" s="4" t="s">
        <v>30</v>
      </c>
      <c r="L27" s="4">
        <v>63</v>
      </c>
      <c r="M27" s="4">
        <v>63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44751</v>
      </c>
      <c r="S27" s="6">
        <v>44755</v>
      </c>
      <c r="T27" s="4" t="s">
        <v>34</v>
      </c>
      <c r="U27" s="4">
        <v>63</v>
      </c>
      <c r="V27" s="4">
        <v>0</v>
      </c>
      <c r="W27" s="4">
        <v>0</v>
      </c>
      <c r="X27" s="4" t="s">
        <v>36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9">
      <c r="A2" s="5">
        <v>17509911681</v>
      </c>
      <c r="B2" s="6">
        <v>44751</v>
      </c>
      <c r="C2" s="6">
        <v>44752</v>
      </c>
      <c r="D2" s="4">
        <v>216</v>
      </c>
      <c r="E2" s="4" t="str">
        <f>VLOOKUP(A2,HOP!A:L,12,0)</f>
        <v>216.00</v>
      </c>
      <c r="F2" s="4" t="str">
        <f>VLOOKUP(A2,HOP!A:C,3,0)</f>
        <v>2439488</v>
      </c>
      <c r="G2" s="4">
        <f>D2-E2</f>
        <v>0</v>
      </c>
      <c r="H2" s="4" t="str">
        <f>$H$1&amp;F2</f>
        <v>，2439488</v>
      </c>
      <c r="I2" s="4" t="str">
        <f>VLOOKUP(A2,HOP!A:U,21,0)</f>
        <v>直连</v>
      </c>
    </row>
    <row r="3" s="4" customFormat="1" spans="1:9">
      <c r="A3" s="5">
        <v>17815379752</v>
      </c>
      <c r="B3" s="6">
        <v>44749</v>
      </c>
      <c r="C3" s="6">
        <v>44752</v>
      </c>
      <c r="D3" s="4">
        <v>375</v>
      </c>
      <c r="E3" s="4" t="str">
        <f>VLOOKUP(A3,HOP!A:L,12,0)</f>
        <v>375.00</v>
      </c>
      <c r="F3" s="4" t="str">
        <f>VLOOKUP(A3,HOP!A:C,3,0)</f>
        <v>2516625</v>
      </c>
      <c r="G3" s="4">
        <f t="shared" ref="G3:G24" si="0">D3-E3</f>
        <v>0</v>
      </c>
      <c r="H3" s="4" t="str">
        <f t="shared" ref="H3:H24" si="1">$H$1&amp;F3</f>
        <v>，2516625</v>
      </c>
      <c r="I3" s="4" t="str">
        <f>VLOOKUP(A3,HOP!A:U,21,0)</f>
        <v>直连</v>
      </c>
    </row>
    <row r="4" s="4" customFormat="1" spans="1:9">
      <c r="A4" s="5">
        <v>17903323837</v>
      </c>
      <c r="B4" s="6">
        <v>44751</v>
      </c>
      <c r="C4" s="6">
        <v>44752</v>
      </c>
      <c r="D4" s="4">
        <v>316</v>
      </c>
      <c r="E4" s="4" t="str">
        <f>VLOOKUP(A4,HOP!A:L,12,0)</f>
        <v>316.00</v>
      </c>
      <c r="F4" s="4" t="str">
        <f>VLOOKUP(A4,HOP!A:C,3,0)</f>
        <v>2542063</v>
      </c>
      <c r="G4" s="4">
        <f t="shared" si="0"/>
        <v>0</v>
      </c>
      <c r="H4" s="4" t="str">
        <f t="shared" si="1"/>
        <v>，2542063</v>
      </c>
      <c r="I4" s="4" t="str">
        <f>VLOOKUP(A4,HOP!A:U,21,0)</f>
        <v>直连</v>
      </c>
    </row>
    <row r="5" s="4" customFormat="1" spans="1:9">
      <c r="A5" s="5">
        <v>17945206585</v>
      </c>
      <c r="B5" s="6">
        <v>44751</v>
      </c>
      <c r="C5" s="6">
        <v>44752</v>
      </c>
      <c r="D5" s="4">
        <v>72</v>
      </c>
      <c r="E5" s="4" t="str">
        <f>VLOOKUP(A5,HOP!A:L,12,0)</f>
        <v>72.00</v>
      </c>
      <c r="F5" s="4" t="str">
        <f>VLOOKUP(A5,HOP!A:C,3,0)</f>
        <v>2553711</v>
      </c>
      <c r="G5" s="4">
        <f t="shared" si="0"/>
        <v>0</v>
      </c>
      <c r="H5" s="4" t="str">
        <f t="shared" si="1"/>
        <v>，2553711</v>
      </c>
      <c r="I5" s="4" t="str">
        <f>VLOOKUP(A5,HOP!A:U,21,0)</f>
        <v>直连</v>
      </c>
    </row>
    <row r="6" s="4" customFormat="1" hidden="1" spans="1:9">
      <c r="A6" s="5">
        <v>18008680305</v>
      </c>
      <c r="B6" s="6">
        <v>44751</v>
      </c>
      <c r="C6" s="6">
        <v>44752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18065620324</v>
      </c>
      <c r="B7" s="6">
        <v>44751</v>
      </c>
      <c r="C7" s="6">
        <v>44752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18121250729</v>
      </c>
      <c r="B8" s="6">
        <v>44751</v>
      </c>
      <c r="C8" s="6">
        <v>44752</v>
      </c>
      <c r="D8" s="4">
        <v>146</v>
      </c>
      <c r="E8" s="4" t="str">
        <f>VLOOKUP(A8,HOP!A:L,12,0)</f>
        <v>146.00</v>
      </c>
      <c r="F8" s="4" t="str">
        <f>VLOOKUP(A8,HOP!A:C,3,0)</f>
        <v>2591012</v>
      </c>
      <c r="G8" s="4">
        <f t="shared" si="0"/>
        <v>0</v>
      </c>
      <c r="H8" s="4" t="str">
        <f t="shared" si="1"/>
        <v>，2591012</v>
      </c>
      <c r="I8" s="4" t="str">
        <f>VLOOKUP(A8,HOP!A:U,21,0)</f>
        <v>直连</v>
      </c>
    </row>
    <row r="9" s="4" customFormat="1" spans="1:9">
      <c r="A9" s="5">
        <v>18159305059</v>
      </c>
      <c r="B9" s="6">
        <v>44751</v>
      </c>
      <c r="C9" s="6">
        <v>44752</v>
      </c>
      <c r="D9" s="4">
        <v>186</v>
      </c>
      <c r="E9" s="4" t="str">
        <f>VLOOKUP(A9,HOP!A:L,12,0)</f>
        <v>186.00</v>
      </c>
      <c r="F9" s="4" t="str">
        <f>VLOOKUP(A9,HOP!A:C,3,0)</f>
        <v>2597091</v>
      </c>
      <c r="G9" s="4">
        <f t="shared" si="0"/>
        <v>0</v>
      </c>
      <c r="H9" s="4" t="str">
        <f t="shared" si="1"/>
        <v>，2597091</v>
      </c>
      <c r="I9" s="4" t="str">
        <f>VLOOKUP(A9,HOP!A:U,21,0)</f>
        <v>直连</v>
      </c>
    </row>
    <row r="10" s="4" customFormat="1" spans="1:9">
      <c r="A10" s="5">
        <v>18164327831</v>
      </c>
      <c r="B10" s="6">
        <v>44751</v>
      </c>
      <c r="C10" s="6">
        <v>44752</v>
      </c>
      <c r="D10" s="4">
        <v>198</v>
      </c>
      <c r="E10" s="4" t="str">
        <f>VLOOKUP(A10,HOP!A:L,12,0)</f>
        <v>198.00</v>
      </c>
      <c r="F10" s="4" t="str">
        <f>VLOOKUP(A10,HOP!A:C,3,0)</f>
        <v>2597690</v>
      </c>
      <c r="G10" s="4">
        <f t="shared" si="0"/>
        <v>0</v>
      </c>
      <c r="H10" s="4" t="str">
        <f t="shared" si="1"/>
        <v>，2597690</v>
      </c>
      <c r="I10" s="4" t="str">
        <f>VLOOKUP(A10,HOP!A:U,21,0)</f>
        <v>直连</v>
      </c>
    </row>
    <row r="11" s="4" customFormat="1" spans="1:9">
      <c r="A11" s="5">
        <v>18173371917</v>
      </c>
      <c r="B11" s="6">
        <v>44751</v>
      </c>
      <c r="C11" s="6">
        <v>44752</v>
      </c>
      <c r="D11" s="4">
        <v>282</v>
      </c>
      <c r="E11" s="4" t="str">
        <f>VLOOKUP(A11,HOP!A:L,12,0)</f>
        <v>282.00</v>
      </c>
      <c r="F11" s="4" t="str">
        <f>VLOOKUP(A11,HOP!A:C,3,0)</f>
        <v>2598678</v>
      </c>
      <c r="G11" s="4">
        <f t="shared" si="0"/>
        <v>0</v>
      </c>
      <c r="H11" s="4" t="str">
        <f t="shared" si="1"/>
        <v>，2598678</v>
      </c>
      <c r="I11" s="4" t="str">
        <f>VLOOKUP(A11,HOP!A:U,21,0)</f>
        <v>直连</v>
      </c>
    </row>
    <row r="12" s="4" customFormat="1" spans="1:9">
      <c r="A12" s="5">
        <v>18258875943</v>
      </c>
      <c r="B12" s="6">
        <v>44751</v>
      </c>
      <c r="C12" s="6">
        <v>44752</v>
      </c>
      <c r="D12" s="4">
        <v>1360</v>
      </c>
      <c r="E12" s="4" t="str">
        <f>VLOOKUP(A12,HOP!A:L,12,0)</f>
        <v>1360.00</v>
      </c>
      <c r="F12" s="4" t="str">
        <f>VLOOKUP(A12,HOP!A:C,3,0)</f>
        <v>2608682</v>
      </c>
      <c r="G12" s="4">
        <f t="shared" si="0"/>
        <v>0</v>
      </c>
      <c r="H12" s="4" t="str">
        <f t="shared" si="1"/>
        <v>，2608682</v>
      </c>
      <c r="I12" s="4" t="str">
        <f>VLOOKUP(A12,HOP!A:U,21,0)</f>
        <v>直连</v>
      </c>
    </row>
    <row r="13" s="4" customFormat="1" spans="1:9">
      <c r="A13" s="5">
        <v>18265129192</v>
      </c>
      <c r="B13" s="6">
        <v>44751</v>
      </c>
      <c r="C13" s="6">
        <v>44752</v>
      </c>
      <c r="D13" s="4">
        <v>179</v>
      </c>
      <c r="E13" s="4" t="str">
        <f>VLOOKUP(A13,HOP!A:L,12,0)</f>
        <v>179.00</v>
      </c>
      <c r="F13" s="4" t="str">
        <f>VLOOKUP(A13,HOP!A:C,3,0)</f>
        <v>2609284</v>
      </c>
      <c r="G13" s="4">
        <f t="shared" si="0"/>
        <v>0</v>
      </c>
      <c r="H13" s="4" t="str">
        <f t="shared" si="1"/>
        <v>，2609284</v>
      </c>
      <c r="I13" s="4" t="str">
        <f>VLOOKUP(A13,HOP!A:U,21,0)</f>
        <v>直连</v>
      </c>
    </row>
    <row r="14" s="4" customFormat="1" spans="1:9">
      <c r="A14" s="5">
        <v>18266075795</v>
      </c>
      <c r="B14" s="6">
        <v>44751</v>
      </c>
      <c r="C14" s="6">
        <v>44752</v>
      </c>
      <c r="D14" s="4">
        <v>87</v>
      </c>
      <c r="E14" s="4" t="str">
        <f>VLOOKUP(A14,HOP!A:L,12,0)</f>
        <v>87.00</v>
      </c>
      <c r="F14" s="4" t="str">
        <f>VLOOKUP(A14,HOP!A:C,3,0)</f>
        <v>2609385</v>
      </c>
      <c r="G14" s="4">
        <f t="shared" si="0"/>
        <v>0</v>
      </c>
      <c r="H14" s="4" t="str">
        <f t="shared" si="1"/>
        <v>，2609385</v>
      </c>
      <c r="I14" s="4" t="str">
        <f>VLOOKUP(A14,HOP!A:U,21,0)</f>
        <v>直连</v>
      </c>
    </row>
    <row r="15" s="4" customFormat="1" spans="1:9">
      <c r="A15" s="5">
        <v>18295276257</v>
      </c>
      <c r="B15" s="6">
        <v>44751</v>
      </c>
      <c r="C15" s="6">
        <v>44752</v>
      </c>
      <c r="D15" s="4">
        <v>102</v>
      </c>
      <c r="E15" s="4" t="str">
        <f>VLOOKUP(A15,HOP!A:L,12,0)</f>
        <v>102.00</v>
      </c>
      <c r="F15" s="4" t="str">
        <f>VLOOKUP(A15,HOP!A:C,3,0)</f>
        <v>2611793</v>
      </c>
      <c r="G15" s="4">
        <f t="shared" si="0"/>
        <v>0</v>
      </c>
      <c r="H15" s="4" t="str">
        <f t="shared" si="1"/>
        <v>，2611793</v>
      </c>
      <c r="I15" s="4" t="str">
        <f>VLOOKUP(A15,HOP!A:U,21,0)</f>
        <v>直连</v>
      </c>
    </row>
    <row r="16" s="4" customFormat="1" spans="1:9">
      <c r="A16" s="5">
        <v>18303126937</v>
      </c>
      <c r="B16" s="6">
        <v>44750</v>
      </c>
      <c r="C16" s="6">
        <v>44752</v>
      </c>
      <c r="D16" s="4">
        <v>202</v>
      </c>
      <c r="E16" s="4" t="str">
        <f>VLOOKUP(A16,HOP!A:L,12,0)</f>
        <v>202.00</v>
      </c>
      <c r="F16" s="4" t="str">
        <f>VLOOKUP(A16,HOP!A:C,3,0)</f>
        <v>2612348</v>
      </c>
      <c r="G16" s="4">
        <f t="shared" si="0"/>
        <v>0</v>
      </c>
      <c r="H16" s="4" t="str">
        <f t="shared" si="1"/>
        <v>，2612348</v>
      </c>
      <c r="I16" s="4" t="str">
        <f>VLOOKUP(A16,HOP!A:U,21,0)</f>
        <v>直连</v>
      </c>
    </row>
    <row r="17" s="4" customFormat="1" spans="1:9">
      <c r="A17" s="5">
        <v>18318573221</v>
      </c>
      <c r="B17" s="6">
        <v>44751</v>
      </c>
      <c r="C17" s="6">
        <v>44752</v>
      </c>
      <c r="D17" s="4">
        <v>88</v>
      </c>
      <c r="E17" s="4" t="str">
        <f>VLOOKUP(A17,HOP!A:L,12,0)</f>
        <v>88.00</v>
      </c>
      <c r="F17" s="4" t="str">
        <f>VLOOKUP(A17,HOP!A:C,3,0)</f>
        <v>2613743</v>
      </c>
      <c r="G17" s="4">
        <f t="shared" si="0"/>
        <v>0</v>
      </c>
      <c r="H17" s="4" t="str">
        <f t="shared" si="1"/>
        <v>，2613743</v>
      </c>
      <c r="I17" s="4" t="str">
        <f>VLOOKUP(A17,HOP!A:U,21,0)</f>
        <v>直连</v>
      </c>
    </row>
    <row r="18" s="4" customFormat="1" spans="1:9">
      <c r="A18" s="5">
        <v>18319990798</v>
      </c>
      <c r="B18" s="6">
        <v>44751</v>
      </c>
      <c r="C18" s="6">
        <v>44752</v>
      </c>
      <c r="D18" s="4">
        <v>44</v>
      </c>
      <c r="E18" s="4" t="str">
        <f>VLOOKUP(A18,HOP!A:L,12,0)</f>
        <v>44.00</v>
      </c>
      <c r="F18" s="4" t="str">
        <f>VLOOKUP(A18,HOP!A:C,3,0)</f>
        <v>2613931</v>
      </c>
      <c r="G18" s="4">
        <f t="shared" si="0"/>
        <v>0</v>
      </c>
      <c r="H18" s="4" t="str">
        <f t="shared" si="1"/>
        <v>，2613931</v>
      </c>
      <c r="I18" s="4" t="str">
        <f>VLOOKUP(A18,HOP!A:U,21,0)</f>
        <v>直连</v>
      </c>
    </row>
    <row r="19" s="4" customFormat="1" spans="1:9">
      <c r="A19" s="5">
        <v>18326996615</v>
      </c>
      <c r="B19" s="6">
        <v>44751</v>
      </c>
      <c r="C19" s="6">
        <v>44752</v>
      </c>
      <c r="D19" s="4">
        <v>42</v>
      </c>
      <c r="E19" s="4" t="str">
        <f>VLOOKUP(A19,HOP!A:L,12,0)</f>
        <v>42.00</v>
      </c>
      <c r="F19" s="4" t="str">
        <f>VLOOKUP(A19,HOP!A:C,3,0)</f>
        <v>2614578</v>
      </c>
      <c r="G19" s="4">
        <f t="shared" si="0"/>
        <v>0</v>
      </c>
      <c r="H19" s="4" t="str">
        <f t="shared" si="1"/>
        <v>，2614578</v>
      </c>
      <c r="I19" s="4" t="str">
        <f>VLOOKUP(A19,HOP!A:U,21,0)</f>
        <v>直连</v>
      </c>
    </row>
    <row r="20" s="4" customFormat="1" hidden="1" spans="1:9">
      <c r="A20" s="5">
        <v>18333250902</v>
      </c>
      <c r="B20" s="6">
        <v>44751</v>
      </c>
      <c r="C20" s="6">
        <v>44752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18333378774</v>
      </c>
      <c r="B21" s="6">
        <v>44751</v>
      </c>
      <c r="C21" s="6">
        <v>44752</v>
      </c>
      <c r="D21" s="4">
        <v>119</v>
      </c>
      <c r="E21" s="4" t="str">
        <f>VLOOKUP(A21,HOP!A:L,12,0)</f>
        <v>119.00</v>
      </c>
      <c r="F21" s="4" t="str">
        <f>VLOOKUP(A21,HOP!A:C,3,0)</f>
        <v>2615014</v>
      </c>
      <c r="G21" s="4">
        <f t="shared" si="0"/>
        <v>0</v>
      </c>
      <c r="H21" s="4" t="str">
        <f t="shared" si="1"/>
        <v>，2615014</v>
      </c>
      <c r="I21" s="4" t="str">
        <f>VLOOKUP(A21,HOP!A:U,21,0)</f>
        <v>直连</v>
      </c>
    </row>
    <row r="22" s="4" customFormat="1" spans="1:9">
      <c r="A22" s="5">
        <v>18335685555</v>
      </c>
      <c r="B22" s="6">
        <v>44751</v>
      </c>
      <c r="C22" s="6">
        <v>44752</v>
      </c>
      <c r="D22" s="4">
        <v>41</v>
      </c>
      <c r="E22" s="4" t="str">
        <f>VLOOKUP(A22,HOP!A:L,12,0)</f>
        <v>41.00</v>
      </c>
      <c r="F22" s="4" t="str">
        <f>VLOOKUP(A22,HOP!A:C,3,0)</f>
        <v>2615279</v>
      </c>
      <c r="G22" s="4">
        <f t="shared" si="0"/>
        <v>0</v>
      </c>
      <c r="H22" s="4" t="str">
        <f t="shared" si="1"/>
        <v>，2615279</v>
      </c>
      <c r="I22" s="4" t="str">
        <f>VLOOKUP(A22,HOP!A:U,21,0)</f>
        <v>直连</v>
      </c>
    </row>
    <row r="23" s="4" customFormat="1" spans="1:9">
      <c r="A23" s="5">
        <v>18347165591</v>
      </c>
      <c r="B23" s="6">
        <v>44751</v>
      </c>
      <c r="C23" s="6">
        <v>44752</v>
      </c>
      <c r="D23" s="4">
        <v>537</v>
      </c>
      <c r="E23" s="4" t="str">
        <f>VLOOKUP(A23,HOP!A:L,12,0)</f>
        <v>537.00</v>
      </c>
      <c r="F23" s="4" t="str">
        <f>VLOOKUP(A23,HOP!A:C,3,0)</f>
        <v>2616202</v>
      </c>
      <c r="G23" s="4">
        <f t="shared" si="0"/>
        <v>0</v>
      </c>
      <c r="H23" s="4" t="str">
        <f t="shared" si="1"/>
        <v>，2616202</v>
      </c>
      <c r="I23" s="4" t="str">
        <f>VLOOKUP(A23,HOP!A:U,21,0)</f>
        <v>直连</v>
      </c>
    </row>
    <row r="24" s="4" customFormat="1" spans="1:9">
      <c r="A24" s="5">
        <v>18347421729</v>
      </c>
      <c r="B24" s="6">
        <v>44751</v>
      </c>
      <c r="C24" s="6">
        <v>44752</v>
      </c>
      <c r="D24" s="4">
        <v>63</v>
      </c>
      <c r="E24" s="4" t="str">
        <f>VLOOKUP(A24,HOP!A:L,12,0)</f>
        <v>63.00</v>
      </c>
      <c r="F24" s="4" t="str">
        <f>VLOOKUP(A24,HOP!A:C,3,0)</f>
        <v>2616213</v>
      </c>
      <c r="G24" s="4">
        <f t="shared" si="0"/>
        <v>0</v>
      </c>
      <c r="H24" s="4" t="str">
        <f t="shared" si="1"/>
        <v>，2616213</v>
      </c>
      <c r="I24" s="4" t="str">
        <f>VLOOKUP(A24,HOP!A:U,21,0)</f>
        <v>直连</v>
      </c>
    </row>
    <row r="26" spans="4:4">
      <c r="D26" s="4">
        <f>SUM(D2:D25)</f>
        <v>4655</v>
      </c>
    </row>
    <row r="30" spans="1:1">
      <c r="A30" s="4" t="s">
        <v>148</v>
      </c>
    </row>
    <row r="31" spans="1:1">
      <c r="A31" s="4" t="s">
        <v>149</v>
      </c>
    </row>
    <row r="32" spans="1:1">
      <c r="A32" s="4" t="s">
        <v>150</v>
      </c>
    </row>
  </sheetData>
  <autoFilter ref="A1:X24">
    <filterColumn colId="3">
      <filters>
        <filter val="216"/>
        <filter val="316"/>
        <filter val="198"/>
        <filter val="119"/>
        <filter val="1360"/>
        <filter val="63"/>
        <filter val="72"/>
        <filter val="375"/>
        <filter val="537"/>
        <filter val="179"/>
        <filter val="41"/>
        <filter val="42"/>
        <filter val="102"/>
        <filter val="202"/>
        <filter val="282"/>
        <filter val="44"/>
        <filter val="146"/>
        <filter val="186"/>
        <filter val="87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</row>
    <row r="2" s="1" customFormat="1" spans="1:21">
      <c r="A2" s="3">
        <v>18347421729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169</v>
      </c>
      <c r="G2" s="1" t="s">
        <v>173</v>
      </c>
      <c r="H2" s="1" t="s">
        <v>174</v>
      </c>
      <c r="I2" s="1" t="s">
        <v>175</v>
      </c>
      <c r="J2" s="1" t="s">
        <v>30</v>
      </c>
      <c r="K2" s="1" t="s">
        <v>176</v>
      </c>
      <c r="L2" s="1" t="s">
        <v>176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184</v>
      </c>
    </row>
    <row r="3" s="1" customFormat="1" spans="1:21">
      <c r="A3" s="3">
        <v>18347165591</v>
      </c>
      <c r="B3" s="1" t="s">
        <v>169</v>
      </c>
      <c r="C3" s="1" t="s">
        <v>185</v>
      </c>
      <c r="D3" s="1" t="s">
        <v>186</v>
      </c>
      <c r="E3" s="1" t="s">
        <v>187</v>
      </c>
      <c r="F3" s="1" t="s">
        <v>169</v>
      </c>
      <c r="G3" s="1" t="s">
        <v>173</v>
      </c>
      <c r="H3" s="1" t="s">
        <v>174</v>
      </c>
      <c r="I3" s="1" t="s">
        <v>188</v>
      </c>
      <c r="J3" s="1" t="s">
        <v>30</v>
      </c>
      <c r="K3" s="1" t="s">
        <v>189</v>
      </c>
      <c r="L3" s="1" t="s">
        <v>189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190</v>
      </c>
      <c r="S3" s="1" t="s">
        <v>182</v>
      </c>
      <c r="T3" s="1" t="s">
        <v>183</v>
      </c>
      <c r="U3" s="1" t="s">
        <v>184</v>
      </c>
    </row>
    <row r="4" s="1" customFormat="1" spans="1:21">
      <c r="A4" s="3">
        <v>18335685555</v>
      </c>
      <c r="B4" s="1" t="s">
        <v>191</v>
      </c>
      <c r="C4" s="1" t="s">
        <v>192</v>
      </c>
      <c r="D4" s="1" t="s">
        <v>193</v>
      </c>
      <c r="E4" s="1" t="s">
        <v>194</v>
      </c>
      <c r="F4" s="1" t="s">
        <v>169</v>
      </c>
      <c r="G4" s="1" t="s">
        <v>173</v>
      </c>
      <c r="H4" s="1" t="s">
        <v>174</v>
      </c>
      <c r="I4" s="1" t="s">
        <v>195</v>
      </c>
      <c r="J4" s="1" t="s">
        <v>30</v>
      </c>
      <c r="K4" s="1" t="s">
        <v>196</v>
      </c>
      <c r="L4" s="1" t="s">
        <v>196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197</v>
      </c>
      <c r="S4" s="1" t="s">
        <v>182</v>
      </c>
      <c r="T4" s="1" t="s">
        <v>183</v>
      </c>
      <c r="U4" s="1" t="s">
        <v>184</v>
      </c>
    </row>
    <row r="5" s="1" customFormat="1" spans="1:21">
      <c r="A5" s="3">
        <v>18333378774</v>
      </c>
      <c r="B5" s="1" t="s">
        <v>191</v>
      </c>
      <c r="C5" s="1" t="s">
        <v>198</v>
      </c>
      <c r="D5" s="1" t="s">
        <v>199</v>
      </c>
      <c r="E5" s="1" t="s">
        <v>200</v>
      </c>
      <c r="F5" s="1" t="s">
        <v>169</v>
      </c>
      <c r="G5" s="1" t="s">
        <v>173</v>
      </c>
      <c r="H5" s="1" t="s">
        <v>174</v>
      </c>
      <c r="I5" s="1" t="s">
        <v>201</v>
      </c>
      <c r="J5" s="1" t="s">
        <v>30</v>
      </c>
      <c r="K5" s="1" t="s">
        <v>202</v>
      </c>
      <c r="L5" s="1" t="s">
        <v>202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203</v>
      </c>
      <c r="S5" s="1" t="s">
        <v>182</v>
      </c>
      <c r="T5" s="1" t="s">
        <v>183</v>
      </c>
      <c r="U5" s="1" t="s">
        <v>184</v>
      </c>
    </row>
    <row r="6" s="1" customFormat="1" spans="1:21">
      <c r="A6" s="3">
        <v>18326996615</v>
      </c>
      <c r="B6" s="1" t="s">
        <v>191</v>
      </c>
      <c r="C6" s="1" t="s">
        <v>204</v>
      </c>
      <c r="D6" s="1" t="s">
        <v>205</v>
      </c>
      <c r="E6" s="1" t="s">
        <v>206</v>
      </c>
      <c r="F6" s="1" t="s">
        <v>169</v>
      </c>
      <c r="G6" s="1" t="s">
        <v>173</v>
      </c>
      <c r="H6" s="1" t="s">
        <v>174</v>
      </c>
      <c r="I6" s="1" t="s">
        <v>207</v>
      </c>
      <c r="J6" s="1" t="s">
        <v>30</v>
      </c>
      <c r="K6" s="1" t="s">
        <v>208</v>
      </c>
      <c r="L6" s="1" t="s">
        <v>208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209</v>
      </c>
      <c r="S6" s="1" t="s">
        <v>182</v>
      </c>
      <c r="T6" s="1" t="s">
        <v>183</v>
      </c>
      <c r="U6" s="1" t="s">
        <v>184</v>
      </c>
    </row>
    <row r="7" s="1" customFormat="1" spans="1:21">
      <c r="A7" s="3">
        <v>18319990798</v>
      </c>
      <c r="B7" s="1" t="s">
        <v>210</v>
      </c>
      <c r="C7" s="1" t="s">
        <v>211</v>
      </c>
      <c r="D7" s="1" t="s">
        <v>212</v>
      </c>
      <c r="E7" s="1" t="s">
        <v>213</v>
      </c>
      <c r="F7" s="1" t="s">
        <v>169</v>
      </c>
      <c r="G7" s="1" t="s">
        <v>173</v>
      </c>
      <c r="H7" s="1" t="s">
        <v>174</v>
      </c>
      <c r="I7" s="1" t="s">
        <v>214</v>
      </c>
      <c r="J7" s="1" t="s">
        <v>30</v>
      </c>
      <c r="K7" s="1" t="s">
        <v>215</v>
      </c>
      <c r="L7" s="1" t="s">
        <v>215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216</v>
      </c>
      <c r="S7" s="1" t="s">
        <v>182</v>
      </c>
      <c r="T7" s="1" t="s">
        <v>183</v>
      </c>
      <c r="U7" s="1" t="s">
        <v>184</v>
      </c>
    </row>
    <row r="8" s="1" customFormat="1" spans="1:21">
      <c r="A8" s="3">
        <v>18318573221</v>
      </c>
      <c r="B8" s="1" t="s">
        <v>210</v>
      </c>
      <c r="C8" s="1" t="s">
        <v>217</v>
      </c>
      <c r="D8" s="1" t="s">
        <v>218</v>
      </c>
      <c r="E8" s="1" t="s">
        <v>219</v>
      </c>
      <c r="F8" s="1" t="s">
        <v>169</v>
      </c>
      <c r="G8" s="1" t="s">
        <v>173</v>
      </c>
      <c r="H8" s="1" t="s">
        <v>174</v>
      </c>
      <c r="I8" s="1" t="s">
        <v>220</v>
      </c>
      <c r="J8" s="1" t="s">
        <v>30</v>
      </c>
      <c r="K8" s="1" t="s">
        <v>221</v>
      </c>
      <c r="L8" s="1" t="s">
        <v>221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222</v>
      </c>
      <c r="S8" s="1" t="s">
        <v>182</v>
      </c>
      <c r="T8" s="1" t="s">
        <v>183</v>
      </c>
      <c r="U8" s="1" t="s">
        <v>184</v>
      </c>
    </row>
    <row r="9" s="1" customFormat="1" spans="1:21">
      <c r="A9" s="3">
        <v>18303126937</v>
      </c>
      <c r="B9" s="1" t="s">
        <v>223</v>
      </c>
      <c r="C9" s="1" t="s">
        <v>224</v>
      </c>
      <c r="D9" s="1" t="s">
        <v>225</v>
      </c>
      <c r="E9" s="1" t="s">
        <v>226</v>
      </c>
      <c r="F9" s="1" t="s">
        <v>191</v>
      </c>
      <c r="G9" s="1" t="s">
        <v>173</v>
      </c>
      <c r="H9" s="1" t="s">
        <v>174</v>
      </c>
      <c r="I9" s="1" t="s">
        <v>227</v>
      </c>
      <c r="J9" s="1" t="s">
        <v>30</v>
      </c>
      <c r="K9" s="1" t="s">
        <v>228</v>
      </c>
      <c r="L9" s="1" t="s">
        <v>228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229</v>
      </c>
      <c r="S9" s="1" t="s">
        <v>182</v>
      </c>
      <c r="T9" s="1" t="s">
        <v>183</v>
      </c>
      <c r="U9" s="1" t="s">
        <v>184</v>
      </c>
    </row>
    <row r="10" s="1" customFormat="1" spans="1:21">
      <c r="A10" s="3">
        <v>18295276257</v>
      </c>
      <c r="B10" s="1" t="s">
        <v>230</v>
      </c>
      <c r="C10" s="1" t="s">
        <v>231</v>
      </c>
      <c r="D10" s="1" t="s">
        <v>232</v>
      </c>
      <c r="E10" s="1" t="s">
        <v>233</v>
      </c>
      <c r="F10" s="1" t="s">
        <v>169</v>
      </c>
      <c r="G10" s="1" t="s">
        <v>173</v>
      </c>
      <c r="H10" s="1" t="s">
        <v>174</v>
      </c>
      <c r="I10" s="1" t="s">
        <v>234</v>
      </c>
      <c r="J10" s="1" t="s">
        <v>30</v>
      </c>
      <c r="K10" s="1" t="s">
        <v>235</v>
      </c>
      <c r="L10" s="1" t="s">
        <v>235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236</v>
      </c>
      <c r="S10" s="1" t="s">
        <v>182</v>
      </c>
      <c r="T10" s="1" t="s">
        <v>183</v>
      </c>
      <c r="U10" s="1" t="s">
        <v>184</v>
      </c>
    </row>
    <row r="11" s="1" customFormat="1" spans="1:21">
      <c r="A11" s="3">
        <v>18258875943</v>
      </c>
      <c r="B11" s="1" t="s">
        <v>237</v>
      </c>
      <c r="C11" s="1" t="s">
        <v>238</v>
      </c>
      <c r="D11" s="1" t="s">
        <v>239</v>
      </c>
      <c r="E11" s="1" t="s">
        <v>240</v>
      </c>
      <c r="F11" s="1" t="s">
        <v>169</v>
      </c>
      <c r="G11" s="1" t="s">
        <v>173</v>
      </c>
      <c r="H11" s="1" t="s">
        <v>174</v>
      </c>
      <c r="I11" s="1" t="s">
        <v>241</v>
      </c>
      <c r="J11" s="1" t="s">
        <v>30</v>
      </c>
      <c r="K11" s="1" t="s">
        <v>242</v>
      </c>
      <c r="L11" s="1" t="s">
        <v>242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180</v>
      </c>
      <c r="R11" s="1" t="s">
        <v>243</v>
      </c>
      <c r="S11" s="1" t="s">
        <v>182</v>
      </c>
      <c r="T11" s="1" t="s">
        <v>183</v>
      </c>
      <c r="U11" s="1" t="s">
        <v>184</v>
      </c>
    </row>
    <row r="12" s="1" customFormat="1" spans="1:21">
      <c r="A12" s="3">
        <v>18164327831</v>
      </c>
      <c r="B12" s="1" t="s">
        <v>244</v>
      </c>
      <c r="C12" s="1" t="s">
        <v>245</v>
      </c>
      <c r="D12" s="1" t="s">
        <v>246</v>
      </c>
      <c r="E12" s="1" t="s">
        <v>247</v>
      </c>
      <c r="F12" s="1" t="s">
        <v>169</v>
      </c>
      <c r="G12" s="1" t="s">
        <v>173</v>
      </c>
      <c r="H12" s="1" t="s">
        <v>174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180</v>
      </c>
      <c r="R12" s="1" t="s">
        <v>250</v>
      </c>
      <c r="S12" s="1" t="s">
        <v>182</v>
      </c>
      <c r="T12" s="1" t="s">
        <v>183</v>
      </c>
      <c r="U12" s="1" t="s">
        <v>184</v>
      </c>
    </row>
    <row r="13" s="1" customFormat="1" spans="1:21">
      <c r="A13" s="3">
        <v>18159305059</v>
      </c>
      <c r="B13" s="1" t="s">
        <v>244</v>
      </c>
      <c r="C13" s="1" t="s">
        <v>251</v>
      </c>
      <c r="D13" s="1" t="s">
        <v>252</v>
      </c>
      <c r="E13" s="1" t="s">
        <v>253</v>
      </c>
      <c r="F13" s="1" t="s">
        <v>169</v>
      </c>
      <c r="G13" s="1" t="s">
        <v>173</v>
      </c>
      <c r="H13" s="1" t="s">
        <v>174</v>
      </c>
      <c r="I13" s="1" t="s">
        <v>254</v>
      </c>
      <c r="J13" s="1" t="s">
        <v>30</v>
      </c>
      <c r="K13" s="1" t="s">
        <v>255</v>
      </c>
      <c r="L13" s="1" t="s">
        <v>255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180</v>
      </c>
      <c r="R13" s="1" t="s">
        <v>256</v>
      </c>
      <c r="S13" s="1" t="s">
        <v>182</v>
      </c>
      <c r="T13" s="1" t="s">
        <v>183</v>
      </c>
      <c r="U13" s="1" t="s">
        <v>184</v>
      </c>
    </row>
    <row r="14" s="1" customFormat="1" spans="1:21">
      <c r="A14" s="3">
        <v>17945206585</v>
      </c>
      <c r="B14" s="1" t="s">
        <v>257</v>
      </c>
      <c r="C14" s="1" t="s">
        <v>258</v>
      </c>
      <c r="D14" s="1" t="s">
        <v>259</v>
      </c>
      <c r="E14" s="1" t="s">
        <v>260</v>
      </c>
      <c r="F14" s="1" t="s">
        <v>169</v>
      </c>
      <c r="G14" s="1" t="s">
        <v>173</v>
      </c>
      <c r="H14" s="1" t="s">
        <v>174</v>
      </c>
      <c r="I14" s="1" t="s">
        <v>261</v>
      </c>
      <c r="J14" s="1" t="s">
        <v>30</v>
      </c>
      <c r="K14" s="1" t="s">
        <v>262</v>
      </c>
      <c r="L14" s="1" t="s">
        <v>262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180</v>
      </c>
      <c r="R14" s="1" t="s">
        <v>263</v>
      </c>
      <c r="S14" s="1" t="s">
        <v>182</v>
      </c>
      <c r="T14" s="1" t="s">
        <v>183</v>
      </c>
      <c r="U14" s="1" t="s">
        <v>184</v>
      </c>
    </row>
    <row r="15" s="1" customFormat="1" spans="1:21">
      <c r="A15" s="3">
        <v>17903323837</v>
      </c>
      <c r="B15" s="1" t="s">
        <v>264</v>
      </c>
      <c r="C15" s="1" t="s">
        <v>265</v>
      </c>
      <c r="D15" s="1" t="s">
        <v>266</v>
      </c>
      <c r="E15" s="1" t="s">
        <v>267</v>
      </c>
      <c r="F15" s="1" t="s">
        <v>169</v>
      </c>
      <c r="G15" s="1" t="s">
        <v>173</v>
      </c>
      <c r="H15" s="1" t="s">
        <v>174</v>
      </c>
      <c r="I15" s="1" t="s">
        <v>268</v>
      </c>
      <c r="J15" s="1" t="s">
        <v>30</v>
      </c>
      <c r="K15" s="1" t="s">
        <v>269</v>
      </c>
      <c r="L15" s="1" t="s">
        <v>269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180</v>
      </c>
      <c r="R15" s="1" t="s">
        <v>270</v>
      </c>
      <c r="S15" s="1" t="s">
        <v>182</v>
      </c>
      <c r="T15" s="1" t="s">
        <v>183</v>
      </c>
      <c r="U15" s="1" t="s">
        <v>184</v>
      </c>
    </row>
    <row r="16" s="1" customFormat="1" spans="1:21">
      <c r="A16" s="3">
        <v>18266075795</v>
      </c>
      <c r="B16" s="1" t="s">
        <v>271</v>
      </c>
      <c r="C16" s="1" t="s">
        <v>272</v>
      </c>
      <c r="D16" s="1" t="s">
        <v>273</v>
      </c>
      <c r="E16" s="1" t="s">
        <v>274</v>
      </c>
      <c r="F16" s="1" t="s">
        <v>169</v>
      </c>
      <c r="G16" s="1" t="s">
        <v>173</v>
      </c>
      <c r="H16" s="1" t="s">
        <v>174</v>
      </c>
      <c r="I16" s="1" t="s">
        <v>275</v>
      </c>
      <c r="J16" s="1" t="s">
        <v>30</v>
      </c>
      <c r="K16" s="1" t="s">
        <v>276</v>
      </c>
      <c r="L16" s="1" t="s">
        <v>276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180</v>
      </c>
      <c r="R16" s="1" t="s">
        <v>277</v>
      </c>
      <c r="S16" s="1" t="s">
        <v>182</v>
      </c>
      <c r="T16" s="1" t="s">
        <v>183</v>
      </c>
      <c r="U16" s="1" t="s">
        <v>184</v>
      </c>
    </row>
    <row r="17" s="1" customFormat="1" spans="1:21">
      <c r="A17" s="3">
        <v>18265129192</v>
      </c>
      <c r="B17" s="1" t="s">
        <v>271</v>
      </c>
      <c r="C17" s="1" t="s">
        <v>278</v>
      </c>
      <c r="D17" s="1" t="s">
        <v>279</v>
      </c>
      <c r="E17" s="1" t="s">
        <v>280</v>
      </c>
      <c r="F17" s="1" t="s">
        <v>169</v>
      </c>
      <c r="G17" s="1" t="s">
        <v>173</v>
      </c>
      <c r="H17" s="1" t="s">
        <v>174</v>
      </c>
      <c r="I17" s="1" t="s">
        <v>281</v>
      </c>
      <c r="J17" s="1" t="s">
        <v>30</v>
      </c>
      <c r="K17" s="1" t="s">
        <v>282</v>
      </c>
      <c r="L17" s="1" t="s">
        <v>282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180</v>
      </c>
      <c r="R17" s="1" t="s">
        <v>283</v>
      </c>
      <c r="S17" s="1" t="s">
        <v>182</v>
      </c>
      <c r="T17" s="1" t="s">
        <v>183</v>
      </c>
      <c r="U17" s="1" t="s">
        <v>184</v>
      </c>
    </row>
    <row r="18" s="1" customFormat="1" spans="1:21">
      <c r="A18" s="3">
        <v>18173371917</v>
      </c>
      <c r="B18" s="1" t="s">
        <v>284</v>
      </c>
      <c r="C18" s="1" t="s">
        <v>285</v>
      </c>
      <c r="D18" s="1" t="s">
        <v>286</v>
      </c>
      <c r="E18" s="1" t="s">
        <v>287</v>
      </c>
      <c r="F18" s="1" t="s">
        <v>169</v>
      </c>
      <c r="G18" s="1" t="s">
        <v>173</v>
      </c>
      <c r="H18" s="1" t="s">
        <v>174</v>
      </c>
      <c r="I18" s="1" t="s">
        <v>288</v>
      </c>
      <c r="J18" s="1" t="s">
        <v>30</v>
      </c>
      <c r="K18" s="1" t="s">
        <v>289</v>
      </c>
      <c r="L18" s="1" t="s">
        <v>289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180</v>
      </c>
      <c r="R18" s="1" t="s">
        <v>290</v>
      </c>
      <c r="S18" s="1" t="s">
        <v>182</v>
      </c>
      <c r="T18" s="1" t="s">
        <v>183</v>
      </c>
      <c r="U18" s="1" t="s">
        <v>184</v>
      </c>
    </row>
    <row r="19" s="1" customFormat="1" spans="1:21">
      <c r="A19" s="3">
        <v>18121250729</v>
      </c>
      <c r="B19" s="1" t="s">
        <v>291</v>
      </c>
      <c r="C19" s="1" t="s">
        <v>292</v>
      </c>
      <c r="D19" s="1" t="s">
        <v>293</v>
      </c>
      <c r="E19" s="1" t="s">
        <v>294</v>
      </c>
      <c r="F19" s="1" t="s">
        <v>169</v>
      </c>
      <c r="G19" s="1" t="s">
        <v>173</v>
      </c>
      <c r="H19" s="1" t="s">
        <v>174</v>
      </c>
      <c r="I19" s="1" t="s">
        <v>295</v>
      </c>
      <c r="J19" s="1" t="s">
        <v>30</v>
      </c>
      <c r="K19" s="1" t="s">
        <v>296</v>
      </c>
      <c r="L19" s="1" t="s">
        <v>296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180</v>
      </c>
      <c r="R19" s="1" t="s">
        <v>297</v>
      </c>
      <c r="S19" s="1" t="s">
        <v>182</v>
      </c>
      <c r="T19" s="1" t="s">
        <v>183</v>
      </c>
      <c r="U19" s="1" t="s">
        <v>184</v>
      </c>
    </row>
    <row r="20" s="1" customFormat="1" spans="1:21">
      <c r="A20" s="3">
        <v>17509911681</v>
      </c>
      <c r="B20" s="1" t="s">
        <v>298</v>
      </c>
      <c r="C20" s="1" t="s">
        <v>299</v>
      </c>
      <c r="D20" s="1" t="s">
        <v>266</v>
      </c>
      <c r="E20" s="1" t="s">
        <v>300</v>
      </c>
      <c r="F20" s="1" t="s">
        <v>169</v>
      </c>
      <c r="G20" s="1" t="s">
        <v>173</v>
      </c>
      <c r="H20" s="1" t="s">
        <v>174</v>
      </c>
      <c r="I20" s="1" t="s">
        <v>301</v>
      </c>
      <c r="J20" s="1" t="s">
        <v>30</v>
      </c>
      <c r="K20" s="1" t="s">
        <v>302</v>
      </c>
      <c r="L20" s="1" t="s">
        <v>302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180</v>
      </c>
      <c r="R20" s="1" t="s">
        <v>303</v>
      </c>
      <c r="S20" s="1" t="s">
        <v>182</v>
      </c>
      <c r="T20" s="1" t="s">
        <v>183</v>
      </c>
      <c r="U20" s="1" t="s">
        <v>184</v>
      </c>
    </row>
    <row r="21" s="1" customFormat="1" spans="1:21">
      <c r="A21" s="3">
        <v>17815379752</v>
      </c>
      <c r="B21" s="1" t="s">
        <v>304</v>
      </c>
      <c r="C21" s="1" t="s">
        <v>305</v>
      </c>
      <c r="D21" s="1" t="s">
        <v>306</v>
      </c>
      <c r="E21" s="1" t="s">
        <v>307</v>
      </c>
      <c r="F21" s="1" t="s">
        <v>210</v>
      </c>
      <c r="G21" s="1" t="s">
        <v>173</v>
      </c>
      <c r="H21" s="1" t="s">
        <v>174</v>
      </c>
      <c r="I21" s="1" t="s">
        <v>308</v>
      </c>
      <c r="J21" s="1" t="s">
        <v>30</v>
      </c>
      <c r="K21" s="1" t="s">
        <v>309</v>
      </c>
      <c r="L21" s="1" t="s">
        <v>309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180</v>
      </c>
      <c r="R21" s="1" t="s">
        <v>310</v>
      </c>
      <c r="S21" s="1" t="s">
        <v>182</v>
      </c>
      <c r="T21" s="1" t="s">
        <v>183</v>
      </c>
      <c r="U21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2022-07-13T01:25:18Z</dcterms:created>
  <dcterms:modified xsi:type="dcterms:W3CDTF">2022-07-13T01:34:00Z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827494D97C1B4F1A9B6A524040EF2CCB</vt:lpwstr>
  </property>
  <property fmtid="{D5CDD505-2E9C-101B-9397-08002B2CF9AE}" pid="3" name="KSOProductBuildVer">
    <vt:lpwstr>2052-11.1.0.11830</vt:lpwstr>
  </property>
</Properties>
</file>