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<sst xmlns="http://schemas.openxmlformats.org/spreadsheetml/2006/main" count="378" uniqueCount="149">
  <si>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</si>
  <si>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</si>
  <si>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</si>
  <si>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</si>
  <si>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</si>
  <si>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</si>
  <si>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</si>
  <si>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</si>
  <si>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</si>
  <si>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</si>
  <si>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</si>
  <si>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</si>
  <si>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</si>
  <si>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</si>
  <si>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</si>
  <si>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</si>
  <si>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</si>
  <si>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</si>
  <si>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</si>
  <si>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</si>
  <si>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</si>
  <si>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</si>
  <si>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</si>
  <si>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</si>
  <si>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</si>
  <si>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18243040991	</t>
  </si>
  <si>
    <t>Ctrip</t>
  </si>
  <si>
    <t>正常</t>
  </si>
  <si>
    <t>[成都]老成都客栈(成都春熙路太古里店)(85214243)</t>
  </si>
  <si>
    <t>雅悦四人房&lt;四人入住&gt;&lt;内宾&gt;&lt;预付&gt;&lt;无早&gt;</t>
  </si>
  <si>
    <t>CNY</t>
  </si>
  <si>
    <t>王芬</t>
  </si>
  <si>
    <t>CA11323220715CNY</t>
  </si>
  <si>
    <t>未提现</t>
  </si>
  <si>
    <t>携程开票</t>
  </si>
  <si>
    <t xml:space="preserve">2607249	</t>
  </si>
  <si>
    <t xml:space="preserve">1542360527320158256	</t>
  </si>
  <si>
    <t xml:space="preserve">18290621963	</t>
  </si>
  <si>
    <t>[南充]维也纳国际酒店（南充嘉陵店）(83924017)</t>
  </si>
  <si>
    <t>豪华大床房&lt;单人入住&gt;&lt;内宾&gt;&lt;预付&gt;&lt;单早&gt;</t>
  </si>
  <si>
    <t>何明伟</t>
  </si>
  <si>
    <t xml:space="preserve">	</t>
  </si>
  <si>
    <t>退单</t>
  </si>
  <si>
    <t xml:space="preserve">18359177544	</t>
  </si>
  <si>
    <t>[广州]城市便捷酒店(广州同德地铁站店)(72815513)</t>
  </si>
  <si>
    <t>商务双床房&lt;双人入住&gt;&lt;内宾&gt;&lt;预付&gt;&lt;无早&gt;</t>
  </si>
  <si>
    <t>郭亮</t>
  </si>
  <si>
    <t xml:space="preserve">18359180094	</t>
  </si>
  <si>
    <t>[武汉]城市便捷酒店(武汉友谊大道车管所店)(71581060)</t>
  </si>
  <si>
    <t>标准大床房&lt;双人入住&gt;&lt;内宾&gt;&lt;预付&gt;&lt;无早&gt;</t>
  </si>
  <si>
    <t>姚福娟</t>
  </si>
  <si>
    <t xml:space="preserve">18359555878	</t>
  </si>
  <si>
    <t>[武汉]城市便捷酒店(武汉螃蟹岬地铁站店)(71637482)</t>
  </si>
  <si>
    <t>特惠大床房&lt;双人入住&gt;&lt;内宾&gt;&lt;预付&gt;&lt;无早&gt;</t>
  </si>
  <si>
    <t>陈泽词</t>
  </si>
  <si>
    <t xml:space="preserve">18359603139	</t>
  </si>
  <si>
    <t>[扬州]城市便捷酒店(扬州江都利民北路店)(83294342)</t>
  </si>
  <si>
    <t>任玉林</t>
  </si>
  <si>
    <t xml:space="preserve">18362172425	</t>
  </si>
  <si>
    <t>[成都]城市便捷酒店（成都红牌楼武侯大道地铁站店）(71574205)</t>
  </si>
  <si>
    <t>特惠大床&lt;双人入住&gt;&lt;内宾&gt;&lt;预付&gt;&lt;无早&gt;</t>
  </si>
  <si>
    <t>张平</t>
  </si>
  <si>
    <t xml:space="preserve">18362630493	</t>
  </si>
  <si>
    <t>[汉川]城市便捷酒店汉川经济开发区店(72813062)</t>
  </si>
  <si>
    <t>高级双床间&lt;双人入住&gt;&lt;内宾&gt;&lt;预付&gt;&lt;双早&gt;</t>
  </si>
  <si>
    <t>范济余</t>
  </si>
  <si>
    <t xml:space="preserve">18363310124	</t>
  </si>
  <si>
    <t>[恩施市]城市便捷酒店(恩施航空路店)(78097734)</t>
  </si>
  <si>
    <t>丁德抄</t>
  </si>
  <si>
    <t xml:space="preserve">18363818005	</t>
  </si>
  <si>
    <t>[东莞]东莞春晖商务酒店(85215720)</t>
  </si>
  <si>
    <t>特价房&lt;双人入住&gt;&lt;内宾&gt;&lt;预付&gt;&lt;无早&gt;</t>
  </si>
  <si>
    <t>李佳</t>
  </si>
  <si>
    <t xml:space="preserve">2617944	</t>
  </si>
  <si>
    <t xml:space="preserve">1546456496542355516	</t>
  </si>
  <si>
    <t>取消</t>
  </si>
  <si>
    <t>，</t>
  </si>
  <si>
    <t>A220715093222481</t>
  </si>
  <si>
    <t>CNY / HKD 当前参考汇率: 1.160158022</t>
  </si>
  <si>
    <t>总计： 2584.8 CNY/
2998.78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</si>
  <si>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</si>
  <si>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</si>
  <si>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</si>
  <si>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</si>
  <si>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</si>
  <si>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</si>
  <si>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</si>
  <si>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</si>
  <si>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</si>
  <si>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</si>
  <si>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</si>
  <si>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</si>
  <si>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</si>
  <si>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</si>
  <si>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</si>
  <si>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</si>
  <si>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</si>
  <si>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</si>
  <si>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2022-07-11</t>
  </si>
  <si>
    <t>2617882</t>
  </si>
  <si>
    <t>城市便捷酒店(恩施航空路店)</t>
  </si>
  <si>
    <t>2022-07-12</t>
  </si>
  <si>
    <t>退房日月结</t>
  </si>
  <si>
    <t>167.28</t>
  </si>
  <si>
    <t>RMB</t>
  </si>
  <si>
    <t>0</t>
  </si>
  <si>
    <t>0.00</t>
  </si>
  <si>
    <t>携程汇智国内直连</t>
  </si>
  <si>
    <t>1861</t>
  </si>
  <si>
    <t>2022-07-11 18:05:16</t>
  </si>
  <si>
    <t>否</t>
  </si>
  <si>
    <t>汇智国际旅游发展有限公司</t>
  </si>
  <si>
    <t>直连</t>
  </si>
  <si>
    <t>2617787</t>
  </si>
  <si>
    <t>城市便捷酒店汉川经济开发区店</t>
  </si>
  <si>
    <t>176.46</t>
  </si>
  <si>
    <t>2022-07-11 16:12:37</t>
  </si>
  <si>
    <t>2617738</t>
  </si>
  <si>
    <t>城市便捷酒店（成都红牌楼店）</t>
  </si>
  <si>
    <t>179.52</t>
  </si>
  <si>
    <t>2022-07-11 15:20:25</t>
  </si>
  <si>
    <t>2617694</t>
  </si>
  <si>
    <t>城市便捷酒店(扬州江都利民北路店)</t>
  </si>
  <si>
    <t>124.44</t>
  </si>
  <si>
    <t>2022-07-11 14:31:38</t>
  </si>
  <si>
    <t>2617677</t>
  </si>
  <si>
    <t>城市便捷酒店(武汉螃蟹岬地铁站店)</t>
  </si>
  <si>
    <t>182.58</t>
  </si>
  <si>
    <t>2022-07-11 14:15:11</t>
  </si>
  <si>
    <t>2617602</t>
  </si>
  <si>
    <t>城市便捷酒店(武汉友谊大道车管所店)</t>
  </si>
  <si>
    <t>2022-07-11 12:55:48</t>
  </si>
  <si>
    <t>2617600</t>
  </si>
  <si>
    <t>城市便捷酒店(广州同德地铁站店)</t>
  </si>
  <si>
    <t>2022-07-11 12:55:20</t>
  </si>
  <si>
    <t>2022-07-04</t>
  </si>
  <si>
    <t>2611099</t>
  </si>
  <si>
    <t>维也纳国际酒店（南充嘉陵店）</t>
  </si>
  <si>
    <t>2022-07-08</t>
  </si>
  <si>
    <t>1127.52</t>
  </si>
  <si>
    <t>2022-07-04 20:28:30</t>
  </si>
  <si>
    <t>2022-06-30</t>
  </si>
  <si>
    <t>2607249</t>
  </si>
  <si>
    <t>老成都客栈(成都春熙路太古里店)</t>
  </si>
  <si>
    <t>2022-07-10</t>
  </si>
  <si>
    <t>554.28</t>
  </si>
  <si>
    <t>277.14</t>
  </si>
  <si>
    <t>-277</t>
  </si>
  <si>
    <t>2022-06-30 12:13:00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</si>
</sst>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23</xdr:col>
      <xdr:colOff>304800</xdr:colOff>
      <xdr:row>39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3775" y="171450"/>
          <a:ext cx="9220200" cy="6362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44752</v>
      </c>
      <c r="G2" s="6">
        <v>44754</v>
      </c>
      <c r="H2" s="4">
        <v>1</v>
      </c>
      <c r="I2" s="4">
        <v>2</v>
      </c>
      <c r="J2" s="4">
        <v>2</v>
      </c>
      <c r="K2" s="4" t="s">
        <v>30</v>
      </c>
      <c r="L2" s="4">
        <v>554.28</v>
      </c>
      <c r="M2" s="4">
        <v>554.28</v>
      </c>
      <c r="N2" s="4" t="s">
        <v>31</v>
      </c>
      <c r="O2" s="4" t="s">
        <v>32</v>
      </c>
      <c r="P2" s="4" t="s">
        <v>33</v>
      </c>
      <c r="Q2" s="4">
        <v>0</v>
      </c>
      <c r="R2" s="7">
        <v>44742</v>
      </c>
      <c r="S2" s="6">
        <v>44757</v>
      </c>
      <c r="T2" s="4" t="s">
        <v>34</v>
      </c>
      <c r="U2" s="4">
        <v>554.28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44750</v>
      </c>
      <c r="G3" s="6">
        <v>44754</v>
      </c>
      <c r="H3" s="4">
        <v>1</v>
      </c>
      <c r="I3" s="4">
        <v>4</v>
      </c>
      <c r="J3" s="4">
        <v>4</v>
      </c>
      <c r="K3" s="4" t="s">
        <v>30</v>
      </c>
      <c r="L3" s="4">
        <v>1127.52</v>
      </c>
      <c r="M3" s="4">
        <v>1127.52</v>
      </c>
      <c r="N3" s="4" t="s">
        <v>40</v>
      </c>
      <c r="O3" s="4" t="s">
        <v>32</v>
      </c>
      <c r="P3" s="4" t="s">
        <v>33</v>
      </c>
      <c r="Q3" s="4">
        <v>0</v>
      </c>
      <c r="R3" s="7">
        <v>44746</v>
      </c>
      <c r="S3" s="6">
        <v>44757</v>
      </c>
      <c r="T3" s="4" t="s">
        <v>34</v>
      </c>
      <c r="U3" s="4">
        <v>1127.52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25</v>
      </c>
      <c r="B4" s="4" t="s">
        <v>26</v>
      </c>
      <c r="C4" s="4" t="s">
        <v>42</v>
      </c>
      <c r="D4" s="4" t="s">
        <v>28</v>
      </c>
      <c r="E4" s="4" t="s">
        <v>29</v>
      </c>
      <c r="F4" s="6">
        <v>44752</v>
      </c>
      <c r="G4" s="6">
        <v>44754</v>
      </c>
      <c r="H4" s="4">
        <v>1</v>
      </c>
      <c r="I4" s="4">
        <v>2</v>
      </c>
      <c r="J4" s="4">
        <v>2</v>
      </c>
      <c r="K4" s="4" t="s">
        <v>30</v>
      </c>
      <c r="L4" s="4">
        <v>-277.14</v>
      </c>
      <c r="M4" s="4">
        <v>-277.14</v>
      </c>
      <c r="N4" s="4" t="s">
        <v>31</v>
      </c>
      <c r="O4" s="4" t="s">
        <v>32</v>
      </c>
      <c r="P4" s="4" t="s">
        <v>33</v>
      </c>
      <c r="Q4" s="4">
        <v>0</v>
      </c>
      <c r="R4" s="7">
        <v>44742</v>
      </c>
      <c r="S4" s="6">
        <v>44757</v>
      </c>
      <c r="T4" s="4" t="s">
        <v>34</v>
      </c>
      <c r="U4" s="4">
        <v>-277.14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44753</v>
      </c>
      <c r="G5" s="6">
        <v>44754</v>
      </c>
      <c r="H5" s="4">
        <v>1</v>
      </c>
      <c r="I5" s="4">
        <v>1</v>
      </c>
      <c r="J5" s="4">
        <v>1</v>
      </c>
      <c r="K5" s="4" t="s">
        <v>30</v>
      </c>
      <c r="L5" s="4">
        <v>167.28</v>
      </c>
      <c r="M5" s="4">
        <v>167.28</v>
      </c>
      <c r="N5" s="4" t="s">
        <v>46</v>
      </c>
      <c r="O5" s="4" t="s">
        <v>32</v>
      </c>
      <c r="P5" s="4" t="s">
        <v>33</v>
      </c>
      <c r="Q5" s="4">
        <v>0</v>
      </c>
      <c r="R5" s="7">
        <v>44753</v>
      </c>
      <c r="S5" s="6">
        <v>44757</v>
      </c>
      <c r="T5" s="4" t="s">
        <v>34</v>
      </c>
      <c r="U5" s="4">
        <v>167.28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44753</v>
      </c>
      <c r="G6" s="6">
        <v>44754</v>
      </c>
      <c r="H6" s="4">
        <v>1</v>
      </c>
      <c r="I6" s="4">
        <v>1</v>
      </c>
      <c r="J6" s="4">
        <v>1</v>
      </c>
      <c r="K6" s="4" t="s">
        <v>30</v>
      </c>
      <c r="L6" s="4">
        <v>182.58</v>
      </c>
      <c r="M6" s="4">
        <v>182.58</v>
      </c>
      <c r="N6" s="4" t="s">
        <v>50</v>
      </c>
      <c r="O6" s="4" t="s">
        <v>32</v>
      </c>
      <c r="P6" s="4" t="s">
        <v>33</v>
      </c>
      <c r="Q6" s="4">
        <v>0</v>
      </c>
      <c r="R6" s="7">
        <v>44753</v>
      </c>
      <c r="S6" s="6">
        <v>44757</v>
      </c>
      <c r="T6" s="4" t="s">
        <v>34</v>
      </c>
      <c r="U6" s="4">
        <v>182.58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44753</v>
      </c>
      <c r="G7" s="6">
        <v>44754</v>
      </c>
      <c r="H7" s="4">
        <v>1</v>
      </c>
      <c r="I7" s="4">
        <v>1</v>
      </c>
      <c r="J7" s="4">
        <v>1</v>
      </c>
      <c r="K7" s="4" t="s">
        <v>30</v>
      </c>
      <c r="L7" s="4">
        <v>182.58</v>
      </c>
      <c r="M7" s="4">
        <v>182.58</v>
      </c>
      <c r="N7" s="4" t="s">
        <v>54</v>
      </c>
      <c r="O7" s="4" t="s">
        <v>32</v>
      </c>
      <c r="P7" s="4" t="s">
        <v>33</v>
      </c>
      <c r="Q7" s="4">
        <v>0</v>
      </c>
      <c r="R7" s="7">
        <v>44753</v>
      </c>
      <c r="S7" s="6">
        <v>44757</v>
      </c>
      <c r="T7" s="4" t="s">
        <v>34</v>
      </c>
      <c r="U7" s="4">
        <v>182.58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53</v>
      </c>
      <c r="F8" s="6">
        <v>44753</v>
      </c>
      <c r="G8" s="6">
        <v>44754</v>
      </c>
      <c r="H8" s="4">
        <v>1</v>
      </c>
      <c r="I8" s="4">
        <v>1</v>
      </c>
      <c r="J8" s="4">
        <v>1</v>
      </c>
      <c r="K8" s="4" t="s">
        <v>30</v>
      </c>
      <c r="L8" s="4">
        <v>124.44</v>
      </c>
      <c r="M8" s="4">
        <v>124.44</v>
      </c>
      <c r="N8" s="4" t="s">
        <v>57</v>
      </c>
      <c r="O8" s="4" t="s">
        <v>32</v>
      </c>
      <c r="P8" s="4" t="s">
        <v>33</v>
      </c>
      <c r="Q8" s="4">
        <v>0</v>
      </c>
      <c r="R8" s="7">
        <v>44753</v>
      </c>
      <c r="S8" s="6">
        <v>44757</v>
      </c>
      <c r="T8" s="4" t="s">
        <v>34</v>
      </c>
      <c r="U8" s="4">
        <v>124.44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44753</v>
      </c>
      <c r="G9" s="6">
        <v>44754</v>
      </c>
      <c r="H9" s="4">
        <v>1</v>
      </c>
      <c r="I9" s="4">
        <v>1</v>
      </c>
      <c r="J9" s="4">
        <v>1</v>
      </c>
      <c r="K9" s="4" t="s">
        <v>30</v>
      </c>
      <c r="L9" s="4">
        <v>179.52</v>
      </c>
      <c r="M9" s="4">
        <v>179.52</v>
      </c>
      <c r="N9" s="4" t="s">
        <v>61</v>
      </c>
      <c r="O9" s="4" t="s">
        <v>32</v>
      </c>
      <c r="P9" s="4" t="s">
        <v>33</v>
      </c>
      <c r="Q9" s="4">
        <v>0</v>
      </c>
      <c r="R9" s="7">
        <v>44753</v>
      </c>
      <c r="S9" s="6">
        <v>44757</v>
      </c>
      <c r="T9" s="4" t="s">
        <v>34</v>
      </c>
      <c r="U9" s="4">
        <v>179.52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44753</v>
      </c>
      <c r="G10" s="6">
        <v>44754</v>
      </c>
      <c r="H10" s="4">
        <v>1</v>
      </c>
      <c r="I10" s="4">
        <v>1</v>
      </c>
      <c r="J10" s="4">
        <v>1</v>
      </c>
      <c r="K10" s="4" t="s">
        <v>30</v>
      </c>
      <c r="L10" s="4">
        <v>176.46</v>
      </c>
      <c r="M10" s="4">
        <v>176.46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44753</v>
      </c>
      <c r="S10" s="6">
        <v>44757</v>
      </c>
      <c r="T10" s="4" t="s">
        <v>34</v>
      </c>
      <c r="U10" s="4">
        <v>176.46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53</v>
      </c>
      <c r="F11" s="6">
        <v>44753</v>
      </c>
      <c r="G11" s="6">
        <v>44754</v>
      </c>
      <c r="H11" s="4">
        <v>1</v>
      </c>
      <c r="I11" s="4">
        <v>1</v>
      </c>
      <c r="J11" s="4">
        <v>1</v>
      </c>
      <c r="K11" s="4" t="s">
        <v>30</v>
      </c>
      <c r="L11" s="4">
        <v>167.28</v>
      </c>
      <c r="M11" s="4">
        <v>167.28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44753</v>
      </c>
      <c r="S11" s="6">
        <v>44757</v>
      </c>
      <c r="T11" s="4" t="s">
        <v>34</v>
      </c>
      <c r="U11" s="4">
        <v>167.28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44753</v>
      </c>
      <c r="G12" s="6">
        <v>44754</v>
      </c>
      <c r="H12" s="4">
        <v>1</v>
      </c>
      <c r="I12" s="4">
        <v>1</v>
      </c>
      <c r="J12" s="4">
        <v>1</v>
      </c>
      <c r="K12" s="4" t="s">
        <v>30</v>
      </c>
      <c r="L12" s="4">
        <v>90.9</v>
      </c>
      <c r="M12" s="4">
        <v>90.9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44753</v>
      </c>
      <c r="S12" s="6">
        <v>44757</v>
      </c>
      <c r="T12" s="4" t="s">
        <v>34</v>
      </c>
      <c r="U12" s="4">
        <v>90.9</v>
      </c>
      <c r="V12" s="4">
        <v>0</v>
      </c>
      <c r="W12" s="4">
        <v>0</v>
      </c>
      <c r="X12" s="4" t="s">
        <v>73</v>
      </c>
      <c r="Y12" s="4" t="s">
        <v>74</v>
      </c>
    </row>
    <row r="13" s="4" customFormat="1" spans="1:25">
      <c r="A13" s="4" t="s">
        <v>69</v>
      </c>
      <c r="B13" s="4" t="s">
        <v>26</v>
      </c>
      <c r="C13" s="4" t="s">
        <v>75</v>
      </c>
      <c r="D13" s="4" t="s">
        <v>70</v>
      </c>
      <c r="E13" s="4" t="s">
        <v>71</v>
      </c>
      <c r="F13" s="6">
        <v>44753</v>
      </c>
      <c r="G13" s="6">
        <v>44754</v>
      </c>
      <c r="H13" s="4">
        <v>1</v>
      </c>
      <c r="I13" s="4">
        <v>1</v>
      </c>
      <c r="J13" s="4">
        <v>1</v>
      </c>
      <c r="K13" s="4" t="s">
        <v>30</v>
      </c>
      <c r="L13" s="4">
        <v>-90.9</v>
      </c>
      <c r="M13" s="4">
        <v>-90.9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44753</v>
      </c>
      <c r="S13" s="6">
        <v>44757</v>
      </c>
      <c r="T13" s="4" t="s">
        <v>34</v>
      </c>
      <c r="U13" s="4">
        <v>-90.9</v>
      </c>
      <c r="V13" s="4">
        <v>0</v>
      </c>
      <c r="W13" s="4">
        <v>0</v>
      </c>
      <c r="X13" s="4" t="s">
        <v>73</v>
      </c>
      <c r="Y13" s="4" t="s">
        <v>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K2" sqref="K2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5">
        <v>18243040991</v>
      </c>
      <c r="B2" s="6">
        <v>44752</v>
      </c>
      <c r="C2" s="6">
        <v>44754</v>
      </c>
      <c r="D2" s="4">
        <v>277.14</v>
      </c>
      <c r="E2" s="4" t="str">
        <f>VLOOKUP(A2,HOP!A:L,12,0)</f>
        <v>277.14</v>
      </c>
      <c r="F2" s="4" t="str">
        <f>VLOOKUP(A2,HOP!A:C,3,0)</f>
        <v>2607249</v>
      </c>
      <c r="G2" s="4">
        <f>D2-E2</f>
        <v>0</v>
      </c>
      <c r="H2" s="4" t="str">
        <f>$H$1&amp;F2</f>
        <v>，2607249</v>
      </c>
      <c r="I2" s="4" t="str">
        <f>VLOOKUP(A2,HOP!A:U,21,0)</f>
        <v>直连</v>
      </c>
    </row>
    <row r="3" s="4" customFormat="1" spans="1:9">
      <c r="A3" s="5">
        <v>18290621963</v>
      </c>
      <c r="B3" s="6">
        <v>44750</v>
      </c>
      <c r="C3" s="6">
        <v>44754</v>
      </c>
      <c r="D3" s="4">
        <v>1127.52</v>
      </c>
      <c r="E3" s="4" t="str">
        <f>VLOOKUP(A3,HOP!A:L,12,0)</f>
        <v>1127.52</v>
      </c>
      <c r="F3" s="4" t="str">
        <f>VLOOKUP(A3,HOP!A:C,3,0)</f>
        <v>2611099</v>
      </c>
      <c r="G3" s="4">
        <f t="shared" ref="G3:G11" si="0">D3-E3</f>
        <v>0</v>
      </c>
      <c r="H3" s="4" t="str">
        <f t="shared" ref="H3:H11" si="1">$H$1&amp;F3</f>
        <v>，2611099</v>
      </c>
      <c r="I3" s="4" t="str">
        <f>VLOOKUP(A3,HOP!A:U,21,0)</f>
        <v>直连</v>
      </c>
    </row>
    <row r="4" s="4" customFormat="1" spans="1:9">
      <c r="A4" s="5">
        <v>18359177544</v>
      </c>
      <c r="B4" s="6">
        <v>44753</v>
      </c>
      <c r="C4" s="6">
        <v>44754</v>
      </c>
      <c r="D4" s="4">
        <v>167.28</v>
      </c>
      <c r="E4" s="4" t="str">
        <f>VLOOKUP(A4,HOP!A:L,12,0)</f>
        <v>167.28</v>
      </c>
      <c r="F4" s="4" t="str">
        <f>VLOOKUP(A4,HOP!A:C,3,0)</f>
        <v>2617600</v>
      </c>
      <c r="G4" s="4">
        <f t="shared" si="0"/>
        <v>0</v>
      </c>
      <c r="H4" s="4" t="str">
        <f t="shared" si="1"/>
        <v>，2617600</v>
      </c>
      <c r="I4" s="4" t="str">
        <f>VLOOKUP(A4,HOP!A:U,21,0)</f>
        <v>直连</v>
      </c>
    </row>
    <row r="5" s="4" customFormat="1" spans="1:9">
      <c r="A5" s="5">
        <v>18359180094</v>
      </c>
      <c r="B5" s="6">
        <v>44753</v>
      </c>
      <c r="C5" s="6">
        <v>44754</v>
      </c>
      <c r="D5" s="4">
        <v>182.58</v>
      </c>
      <c r="E5" s="4" t="str">
        <f>VLOOKUP(A5,HOP!A:L,12,0)</f>
        <v>182.58</v>
      </c>
      <c r="F5" s="4" t="str">
        <f>VLOOKUP(A5,HOP!A:C,3,0)</f>
        <v>2617602</v>
      </c>
      <c r="G5" s="4">
        <f t="shared" si="0"/>
        <v>0</v>
      </c>
      <c r="H5" s="4" t="str">
        <f t="shared" si="1"/>
        <v>，2617602</v>
      </c>
      <c r="I5" s="4" t="str">
        <f>VLOOKUP(A5,HOP!A:U,21,0)</f>
        <v>直连</v>
      </c>
    </row>
    <row r="6" s="4" customFormat="1" spans="1:9">
      <c r="A6" s="5">
        <v>18359555878</v>
      </c>
      <c r="B6" s="6">
        <v>44753</v>
      </c>
      <c r="C6" s="6">
        <v>44754</v>
      </c>
      <c r="D6" s="4">
        <v>182.58</v>
      </c>
      <c r="E6" s="4" t="str">
        <f>VLOOKUP(A6,HOP!A:L,12,0)</f>
        <v>182.58</v>
      </c>
      <c r="F6" s="4" t="str">
        <f>VLOOKUP(A6,HOP!A:C,3,0)</f>
        <v>2617677</v>
      </c>
      <c r="G6" s="4">
        <f t="shared" si="0"/>
        <v>0</v>
      </c>
      <c r="H6" s="4" t="str">
        <f t="shared" si="1"/>
        <v>，2617677</v>
      </c>
      <c r="I6" s="4" t="str">
        <f>VLOOKUP(A6,HOP!A:U,21,0)</f>
        <v>直连</v>
      </c>
    </row>
    <row r="7" s="4" customFormat="1" spans="1:9">
      <c r="A7" s="5">
        <v>18359603139</v>
      </c>
      <c r="B7" s="6">
        <v>44753</v>
      </c>
      <c r="C7" s="6">
        <v>44754</v>
      </c>
      <c r="D7" s="4">
        <v>124.44</v>
      </c>
      <c r="E7" s="4" t="str">
        <f>VLOOKUP(A7,HOP!A:L,12,0)</f>
        <v>124.44</v>
      </c>
      <c r="F7" s="4" t="str">
        <f>VLOOKUP(A7,HOP!A:C,3,0)</f>
        <v>2617694</v>
      </c>
      <c r="G7" s="4">
        <f t="shared" si="0"/>
        <v>0</v>
      </c>
      <c r="H7" s="4" t="str">
        <f t="shared" si="1"/>
        <v>，2617694</v>
      </c>
      <c r="I7" s="4" t="str">
        <f>VLOOKUP(A7,HOP!A:U,21,0)</f>
        <v>直连</v>
      </c>
    </row>
    <row r="8" s="4" customFormat="1" spans="1:9">
      <c r="A8" s="5">
        <v>18362172425</v>
      </c>
      <c r="B8" s="6">
        <v>44753</v>
      </c>
      <c r="C8" s="6">
        <v>44754</v>
      </c>
      <c r="D8" s="4">
        <v>179.52</v>
      </c>
      <c r="E8" s="4" t="str">
        <f>VLOOKUP(A8,HOP!A:L,12,0)</f>
        <v>179.52</v>
      </c>
      <c r="F8" s="4" t="str">
        <f>VLOOKUP(A8,HOP!A:C,3,0)</f>
        <v>2617738</v>
      </c>
      <c r="G8" s="4">
        <f t="shared" si="0"/>
        <v>0</v>
      </c>
      <c r="H8" s="4" t="str">
        <f t="shared" si="1"/>
        <v>，2617738</v>
      </c>
      <c r="I8" s="4" t="str">
        <f>VLOOKUP(A8,HOP!A:U,21,0)</f>
        <v>直连</v>
      </c>
    </row>
    <row r="9" s="4" customFormat="1" spans="1:9">
      <c r="A9" s="5">
        <v>18362630493</v>
      </c>
      <c r="B9" s="6">
        <v>44753</v>
      </c>
      <c r="C9" s="6">
        <v>44754</v>
      </c>
      <c r="D9" s="4">
        <v>176.46</v>
      </c>
      <c r="E9" s="4" t="str">
        <f>VLOOKUP(A9,HOP!A:L,12,0)</f>
        <v>176.46</v>
      </c>
      <c r="F9" s="4" t="str">
        <f>VLOOKUP(A9,HOP!A:C,3,0)</f>
        <v>2617787</v>
      </c>
      <c r="G9" s="4">
        <f t="shared" si="0"/>
        <v>0</v>
      </c>
      <c r="H9" s="4" t="str">
        <f t="shared" si="1"/>
        <v>，2617787</v>
      </c>
      <c r="I9" s="4" t="str">
        <f>VLOOKUP(A9,HOP!A:U,21,0)</f>
        <v>直连</v>
      </c>
    </row>
    <row r="10" s="4" customFormat="1" spans="1:9">
      <c r="A10" s="5">
        <v>18363310124</v>
      </c>
      <c r="B10" s="6">
        <v>44753</v>
      </c>
      <c r="C10" s="6">
        <v>44754</v>
      </c>
      <c r="D10" s="4">
        <v>167.28</v>
      </c>
      <c r="E10" s="4" t="str">
        <f>VLOOKUP(A10,HOP!A:L,12,0)</f>
        <v>167.28</v>
      </c>
      <c r="F10" s="4" t="str">
        <f>VLOOKUP(A10,HOP!A:C,3,0)</f>
        <v>2617882</v>
      </c>
      <c r="G10" s="4">
        <f t="shared" si="0"/>
        <v>0</v>
      </c>
      <c r="H10" s="4" t="str">
        <f t="shared" si="1"/>
        <v>，2617882</v>
      </c>
      <c r="I10" s="4" t="str">
        <f>VLOOKUP(A10,HOP!A:U,21,0)</f>
        <v>直连</v>
      </c>
    </row>
    <row r="11" s="4" customFormat="1" hidden="1" spans="1:9">
      <c r="A11" s="5">
        <v>18363818005</v>
      </c>
      <c r="B11" s="6">
        <v>44753</v>
      </c>
      <c r="C11" s="6">
        <v>44754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3" spans="4:4">
      <c r="D13" s="4">
        <f>SUM(D2:D12)</f>
        <v>2584.8</v>
      </c>
    </row>
    <row r="18" spans="1:1">
      <c r="A18" s="4" t="s">
        <v>77</v>
      </c>
    </row>
    <row r="19" spans="1:1">
      <c r="A19" s="4" t="s">
        <v>78</v>
      </c>
    </row>
    <row r="20" spans="1:1">
      <c r="A20" s="4" t="s">
        <v>79</v>
      </c>
    </row>
  </sheetData>
  <autoFilter ref="A1:XFD13">
    <filterColumn colId="3">
      <filters blank="1">
        <filter val="179.52"/>
        <filter val="1127.52"/>
        <filter val="124.44"/>
        <filter val="277.14"/>
        <filter val="176.46"/>
        <filter val="167.28"/>
        <filter val="182.58"/>
        <filter val="2584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</row>
    <row r="2" s="1" customFormat="1" spans="1:21">
      <c r="A2" s="3">
        <v>18363310124</v>
      </c>
      <c r="B2" s="1" t="s">
        <v>98</v>
      </c>
      <c r="C2" s="1" t="s">
        <v>99</v>
      </c>
      <c r="D2" s="1" t="s">
        <v>100</v>
      </c>
      <c r="E2" s="1" t="s">
        <v>68</v>
      </c>
      <c r="F2" s="1" t="s">
        <v>98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</row>
    <row r="3" s="1" customFormat="1" spans="1:21">
      <c r="A3" s="3">
        <v>18362630493</v>
      </c>
      <c r="B3" s="1" t="s">
        <v>98</v>
      </c>
      <c r="C3" s="1" t="s">
        <v>113</v>
      </c>
      <c r="D3" s="1" t="s">
        <v>114</v>
      </c>
      <c r="E3" s="1" t="s">
        <v>65</v>
      </c>
      <c r="F3" s="1" t="s">
        <v>98</v>
      </c>
      <c r="G3" s="1" t="s">
        <v>101</v>
      </c>
      <c r="H3" s="1" t="s">
        <v>102</v>
      </c>
      <c r="I3" s="1" t="s">
        <v>115</v>
      </c>
      <c r="J3" s="1" t="s">
        <v>104</v>
      </c>
      <c r="K3" s="1" t="s">
        <v>115</v>
      </c>
      <c r="L3" s="1" t="s">
        <v>115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116</v>
      </c>
      <c r="S3" s="1" t="s">
        <v>110</v>
      </c>
      <c r="T3" s="1" t="s">
        <v>111</v>
      </c>
      <c r="U3" s="1" t="s">
        <v>112</v>
      </c>
    </row>
    <row r="4" s="1" customFormat="1" spans="1:21">
      <c r="A4" s="3">
        <v>18362172425</v>
      </c>
      <c r="B4" s="1" t="s">
        <v>98</v>
      </c>
      <c r="C4" s="1" t="s">
        <v>117</v>
      </c>
      <c r="D4" s="1" t="s">
        <v>118</v>
      </c>
      <c r="E4" s="1" t="s">
        <v>61</v>
      </c>
      <c r="F4" s="1" t="s">
        <v>98</v>
      </c>
      <c r="G4" s="1" t="s">
        <v>101</v>
      </c>
      <c r="H4" s="1" t="s">
        <v>102</v>
      </c>
      <c r="I4" s="1" t="s">
        <v>119</v>
      </c>
      <c r="J4" s="1" t="s">
        <v>104</v>
      </c>
      <c r="K4" s="1" t="s">
        <v>119</v>
      </c>
      <c r="L4" s="1" t="s">
        <v>119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120</v>
      </c>
      <c r="S4" s="1" t="s">
        <v>110</v>
      </c>
      <c r="T4" s="1" t="s">
        <v>111</v>
      </c>
      <c r="U4" s="1" t="s">
        <v>112</v>
      </c>
    </row>
    <row r="5" s="1" customFormat="1" spans="1:21">
      <c r="A5" s="3">
        <v>18359603139</v>
      </c>
      <c r="B5" s="1" t="s">
        <v>98</v>
      </c>
      <c r="C5" s="1" t="s">
        <v>121</v>
      </c>
      <c r="D5" s="1" t="s">
        <v>122</v>
      </c>
      <c r="E5" s="1" t="s">
        <v>57</v>
      </c>
      <c r="F5" s="1" t="s">
        <v>98</v>
      </c>
      <c r="G5" s="1" t="s">
        <v>101</v>
      </c>
      <c r="H5" s="1" t="s">
        <v>102</v>
      </c>
      <c r="I5" s="1" t="s">
        <v>123</v>
      </c>
      <c r="J5" s="1" t="s">
        <v>104</v>
      </c>
      <c r="K5" s="1" t="s">
        <v>123</v>
      </c>
      <c r="L5" s="1" t="s">
        <v>123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124</v>
      </c>
      <c r="S5" s="1" t="s">
        <v>110</v>
      </c>
      <c r="T5" s="1" t="s">
        <v>111</v>
      </c>
      <c r="U5" s="1" t="s">
        <v>112</v>
      </c>
    </row>
    <row r="6" s="1" customFormat="1" spans="1:21">
      <c r="A6" s="3">
        <v>18359555878</v>
      </c>
      <c r="B6" s="1" t="s">
        <v>98</v>
      </c>
      <c r="C6" s="1" t="s">
        <v>125</v>
      </c>
      <c r="D6" s="1" t="s">
        <v>126</v>
      </c>
      <c r="E6" s="1" t="s">
        <v>54</v>
      </c>
      <c r="F6" s="1" t="s">
        <v>98</v>
      </c>
      <c r="G6" s="1" t="s">
        <v>101</v>
      </c>
      <c r="H6" s="1" t="s">
        <v>102</v>
      </c>
      <c r="I6" s="1" t="s">
        <v>127</v>
      </c>
      <c r="J6" s="1" t="s">
        <v>104</v>
      </c>
      <c r="K6" s="1" t="s">
        <v>127</v>
      </c>
      <c r="L6" s="1" t="s">
        <v>127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108</v>
      </c>
      <c r="R6" s="1" t="s">
        <v>128</v>
      </c>
      <c r="S6" s="1" t="s">
        <v>110</v>
      </c>
      <c r="T6" s="1" t="s">
        <v>111</v>
      </c>
      <c r="U6" s="1" t="s">
        <v>112</v>
      </c>
    </row>
    <row r="7" s="1" customFormat="1" spans="1:21">
      <c r="A7" s="3">
        <v>18359180094</v>
      </c>
      <c r="B7" s="1" t="s">
        <v>98</v>
      </c>
      <c r="C7" s="1" t="s">
        <v>129</v>
      </c>
      <c r="D7" s="1" t="s">
        <v>130</v>
      </c>
      <c r="E7" s="1" t="s">
        <v>50</v>
      </c>
      <c r="F7" s="1" t="s">
        <v>98</v>
      </c>
      <c r="G7" s="1" t="s">
        <v>101</v>
      </c>
      <c r="H7" s="1" t="s">
        <v>102</v>
      </c>
      <c r="I7" s="1" t="s">
        <v>127</v>
      </c>
      <c r="J7" s="1" t="s">
        <v>104</v>
      </c>
      <c r="K7" s="1" t="s">
        <v>127</v>
      </c>
      <c r="L7" s="1" t="s">
        <v>127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131</v>
      </c>
      <c r="S7" s="1" t="s">
        <v>110</v>
      </c>
      <c r="T7" s="1" t="s">
        <v>111</v>
      </c>
      <c r="U7" s="1" t="s">
        <v>112</v>
      </c>
    </row>
    <row r="8" s="1" customFormat="1" spans="1:21">
      <c r="A8" s="3">
        <v>18359177544</v>
      </c>
      <c r="B8" s="1" t="s">
        <v>98</v>
      </c>
      <c r="C8" s="1" t="s">
        <v>132</v>
      </c>
      <c r="D8" s="1" t="s">
        <v>133</v>
      </c>
      <c r="E8" s="1" t="s">
        <v>46</v>
      </c>
      <c r="F8" s="1" t="s">
        <v>98</v>
      </c>
      <c r="G8" s="1" t="s">
        <v>101</v>
      </c>
      <c r="H8" s="1" t="s">
        <v>102</v>
      </c>
      <c r="I8" s="1" t="s">
        <v>103</v>
      </c>
      <c r="J8" s="1" t="s">
        <v>104</v>
      </c>
      <c r="K8" s="1" t="s">
        <v>103</v>
      </c>
      <c r="L8" s="1" t="s">
        <v>103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108</v>
      </c>
      <c r="R8" s="1" t="s">
        <v>134</v>
      </c>
      <c r="S8" s="1" t="s">
        <v>110</v>
      </c>
      <c r="T8" s="1" t="s">
        <v>111</v>
      </c>
      <c r="U8" s="1" t="s">
        <v>112</v>
      </c>
    </row>
    <row r="9" s="1" customFormat="1" spans="1:21">
      <c r="A9" s="3">
        <v>18290621963</v>
      </c>
      <c r="B9" s="1" t="s">
        <v>135</v>
      </c>
      <c r="C9" s="1" t="s">
        <v>136</v>
      </c>
      <c r="D9" s="1" t="s">
        <v>137</v>
      </c>
      <c r="E9" s="1" t="s">
        <v>40</v>
      </c>
      <c r="F9" s="1" t="s">
        <v>138</v>
      </c>
      <c r="G9" s="1" t="s">
        <v>101</v>
      </c>
      <c r="H9" s="1" t="s">
        <v>102</v>
      </c>
      <c r="I9" s="1" t="s">
        <v>139</v>
      </c>
      <c r="J9" s="1" t="s">
        <v>104</v>
      </c>
      <c r="K9" s="1" t="s">
        <v>139</v>
      </c>
      <c r="L9" s="1" t="s">
        <v>139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108</v>
      </c>
      <c r="R9" s="1" t="s">
        <v>140</v>
      </c>
      <c r="S9" s="1" t="s">
        <v>110</v>
      </c>
      <c r="T9" s="1" t="s">
        <v>111</v>
      </c>
      <c r="U9" s="1" t="s">
        <v>112</v>
      </c>
    </row>
    <row r="10" s="1" customFormat="1" spans="1:21">
      <c r="A10" s="3">
        <v>18243040991</v>
      </c>
      <c r="B10" s="1" t="s">
        <v>141</v>
      </c>
      <c r="C10" s="1" t="s">
        <v>142</v>
      </c>
      <c r="D10" s="1" t="s">
        <v>143</v>
      </c>
      <c r="E10" s="1" t="s">
        <v>31</v>
      </c>
      <c r="F10" s="1" t="s">
        <v>144</v>
      </c>
      <c r="G10" s="1" t="s">
        <v>101</v>
      </c>
      <c r="H10" s="1" t="s">
        <v>102</v>
      </c>
      <c r="I10" s="1" t="s">
        <v>145</v>
      </c>
      <c r="J10" s="1" t="s">
        <v>104</v>
      </c>
      <c r="K10" s="1" t="s">
        <v>145</v>
      </c>
      <c r="L10" s="1" t="s">
        <v>146</v>
      </c>
      <c r="M10" s="1" t="s">
        <v>147</v>
      </c>
      <c r="N10" s="1" t="s">
        <v>147</v>
      </c>
      <c r="O10" s="1" t="s">
        <v>106</v>
      </c>
      <c r="P10" s="1" t="s">
        <v>107</v>
      </c>
      <c r="Q10" s="1" t="s">
        <v>108</v>
      </c>
      <c r="R10" s="1" t="s">
        <v>148</v>
      </c>
      <c r="S10" s="1" t="s">
        <v>110</v>
      </c>
      <c r="T10" s="1" t="s">
        <v>111</v>
      </c>
      <c r="U10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2022-07-15T01:28:19Z</dcterms:created>
  <dcterms:modified xsi:type="dcterms:W3CDTF">2022-07-15T01:33:19Z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C824C1BBB01F439A803CBD6FDF214E24</vt:lpwstr>
  </property>
  <property fmtid="{D5CDD505-2E9C-101B-9397-08002B2CF9AE}" pid="3" name="KSOProductBuildVer">
    <vt:lpwstr>2052-11.1.0.11830</vt:lpwstr>
  </property>
</Properties>
</file>